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47" i="1"/>
  <c r="I42" i="1"/>
  <c r="I33" i="1"/>
  <c r="I34" i="1"/>
  <c r="I35" i="1"/>
  <c r="I36" i="1"/>
  <c r="I37" i="1"/>
  <c r="I38" i="1"/>
  <c r="I32" i="1"/>
  <c r="I28" i="1"/>
  <c r="I27" i="1"/>
  <c r="I21" i="1"/>
  <c r="I22" i="1"/>
  <c r="I23" i="1"/>
  <c r="I20" i="1"/>
  <c r="I44" i="1"/>
  <c r="G32" i="1" l="1"/>
  <c r="D53" i="1"/>
  <c r="D52" i="1"/>
  <c r="D51" i="1"/>
  <c r="D50" i="1"/>
  <c r="G47" i="1" l="1"/>
  <c r="G50" i="1" l="1"/>
  <c r="H47" i="1" l="1"/>
  <c r="H44" i="1"/>
  <c r="H42" i="1"/>
  <c r="H38" i="1"/>
  <c r="H36" i="1"/>
  <c r="H35" i="1"/>
  <c r="H34" i="1"/>
  <c r="H32" i="1"/>
  <c r="H28" i="1"/>
  <c r="H27" i="1"/>
  <c r="H21" i="1"/>
  <c r="H22" i="1"/>
  <c r="H23" i="1"/>
  <c r="H20" i="1"/>
  <c r="G37" i="1" l="1"/>
  <c r="G33" i="1" l="1"/>
  <c r="H37" i="1"/>
  <c r="G51" i="1"/>
  <c r="G36" i="1"/>
  <c r="H51" i="1" l="1"/>
  <c r="H33" i="1"/>
  <c r="G53" i="1"/>
  <c r="G49" i="1"/>
  <c r="G52" i="1"/>
  <c r="G38" i="1"/>
  <c r="G35" i="1"/>
  <c r="G34" i="1"/>
  <c r="H53" i="1" l="1"/>
  <c r="H52" i="1"/>
  <c r="H50" i="1"/>
  <c r="H49" i="1"/>
</calcChain>
</file>

<file path=xl/sharedStrings.xml><?xml version="1.0" encoding="utf-8"?>
<sst xmlns="http://schemas.openxmlformats.org/spreadsheetml/2006/main" count="112" uniqueCount="89">
  <si>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</si>
  <si>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</si>
  <si>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</si>
  <si>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</si>
  <si>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</si>
  <si>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</si>
  <si>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</si>
  <si>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</si>
  <si>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</si>
  <si>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</si>
  <si>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</si>
  <si>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</si>
  <si>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</si>
  <si>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</si>
  <si>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</si>
  <si>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</si>
  <si>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 xml:space="preserve">Показатели непосредственных результатов </t>
  </si>
  <si>
    <t>Показатели конечных результатов</t>
  </si>
  <si>
    <t>Фактическое значение за прошлый аналогичный отчетный период (2013год)</t>
  </si>
  <si>
    <t>за 2014г.</t>
  </si>
  <si>
    <t>Департамент жилищно-коммунального и строительного комплекса</t>
  </si>
  <si>
    <t>ДЖКиСК</t>
  </si>
  <si>
    <t>%</t>
  </si>
  <si>
    <t>Развитие жилищно-коммунального комплекса в городе Югорске на 2014-2020 годы</t>
  </si>
  <si>
    <t>Подпрограмма 1. Создание условий для обеспечения качественными коммунальными услугами</t>
  </si>
  <si>
    <t>Задача 1.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</si>
  <si>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1.1.</t>
  </si>
  <si>
    <t>Доля ветхих инженерных сетей, в том числе</t>
  </si>
  <si>
    <t>1.1.1.</t>
  </si>
  <si>
    <t>Доля ветхих сетей теплоснабжения</t>
  </si>
  <si>
    <t>1.1.2.</t>
  </si>
  <si>
    <t>Доля ветхих сетей горячего водоснабжения</t>
  </si>
  <si>
    <t>1.1.3.</t>
  </si>
  <si>
    <t>Доля ветхих сетей холодного водоснабжения</t>
  </si>
  <si>
    <t>1.2.</t>
  </si>
  <si>
    <t>Доля потерь воды при подаче, транспортировке</t>
  </si>
  <si>
    <t>Подпрограмма 2. Обеспечение равных прав потребителей на получение энергетических ресурсов</t>
  </si>
  <si>
    <t>Задача 2. Создание условий для эффективной деятельности организаций коммунального комплекса</t>
  </si>
  <si>
    <t>2.1.</t>
  </si>
  <si>
    <t>Доля площади жилых помещений, оборудованная газом (природным и сжиженным)</t>
  </si>
  <si>
    <t>2.2.</t>
  </si>
  <si>
    <t>Доля площади жилых помещений, оборудованная сжиженным газом</t>
  </si>
  <si>
    <t>Подпрограмма 3. Содействие развитию жилищного строительства</t>
  </si>
  <si>
    <t>Задача 3. Строительство объектов инженерной инфраструктуры на участках, предназначенных для жилищного строительства</t>
  </si>
  <si>
    <t>3.1.</t>
  </si>
  <si>
    <t>Обеспечение ввода жилья</t>
  </si>
  <si>
    <t>тыс.кв.м.</t>
  </si>
  <si>
    <t>3.2.</t>
  </si>
  <si>
    <t>Увеличение протяженности инженерных сетей</t>
  </si>
  <si>
    <t>м</t>
  </si>
  <si>
    <t>3.2.1.</t>
  </si>
  <si>
    <t>Сетей электроснабжения</t>
  </si>
  <si>
    <t>3.2.2.</t>
  </si>
  <si>
    <t>Сетей газоснабжения</t>
  </si>
  <si>
    <t>3.2.3.</t>
  </si>
  <si>
    <t>Сетей водоснабжения</t>
  </si>
  <si>
    <t>Сетей канализации</t>
  </si>
  <si>
    <t>3.2.4.</t>
  </si>
  <si>
    <t>Сетей теплоснабжения</t>
  </si>
  <si>
    <t>3.2.5.</t>
  </si>
  <si>
    <t>Цель: Создание условий для повышения надежности и качества предоставления жилищно-коммунальных услуг</t>
  </si>
  <si>
    <t>4.1.</t>
  </si>
  <si>
    <t>Объем потерь воды при подаче, транспортировке</t>
  </si>
  <si>
    <t>м3</t>
  </si>
  <si>
    <t>5.1.</t>
  </si>
  <si>
    <t>Количество абонентов, пользующихся сжиженным газом</t>
  </si>
  <si>
    <t>чел.</t>
  </si>
  <si>
    <t>Цель: Создание условий для увеличения объемов жилищного строительства</t>
  </si>
  <si>
    <t>6.1.</t>
  </si>
  <si>
    <t>Общая площадь жилых помещений, приходящаяся в среднем на 1 жителя</t>
  </si>
  <si>
    <t>кв.м.</t>
  </si>
  <si>
    <t>6.2.</t>
  </si>
  <si>
    <t>Площадь земельных участков, обеспеченных инженерными сетями</t>
  </si>
  <si>
    <t>6.2.1.</t>
  </si>
  <si>
    <t>6.2.2.</t>
  </si>
  <si>
    <t>6.2.3.</t>
  </si>
  <si>
    <t>6.2.4.</t>
  </si>
  <si>
    <t>6.2.5.</t>
  </si>
  <si>
    <t>Сетями электроснабжения</t>
  </si>
  <si>
    <t>Сетями газоснабжения</t>
  </si>
  <si>
    <t>Сетями водоснабжения</t>
  </si>
  <si>
    <t>Сетями канализации</t>
  </si>
  <si>
    <t>Сетями теплоснабжения</t>
  </si>
  <si>
    <t>(гр.7- гр.6)</t>
  </si>
  <si>
    <t xml:space="preserve">(гр.7/ гр.6*100% если показатель должен расти) или (гр.7/ гр.6*100% если показатель должен уменьшаться) </t>
  </si>
  <si>
    <t>га</t>
  </si>
  <si>
    <t>газ 18, пмк-5</t>
  </si>
  <si>
    <t xml:space="preserve">Увеличивается потребность в использовании сжиженного газа </t>
  </si>
  <si>
    <t>Изменение показателя связано с износом инженерных 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</si>
</sst>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0" fillId="0" borderId="0" xfId="0" applyNumberFormat="1"/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46" workbookViewId="0">
      <selection activeCell="A57" sqref="A57:XFD60"/>
    </sheetView>
  </sheetViews>
  <sheetFormatPr defaultRowHeight="14.4" x14ac:dyDescent="0.3"/>
  <cols>
    <col min="1" max="1" width="5.5546875" customWidth="1"/>
    <col min="2" max="2" width="24.6640625" customWidth="1"/>
    <col min="3" max="3" width="16.44140625" customWidth="1"/>
    <col min="4" max="4" width="11.33203125" customWidth="1"/>
    <col min="5" max="5" width="13.44140625" customWidth="1"/>
    <col min="6" max="6" width="11.109375" customWidth="1"/>
    <col min="7" max="7" width="11.33203125" customWidth="1"/>
    <col min="8" max="8" width="11.6640625" customWidth="1"/>
    <col min="9" max="9" width="12.6640625" customWidth="1"/>
    <col min="10" max="10" width="15.33203125" customWidth="1"/>
  </cols>
  <sheetData>
    <row r="1" spans="1:10" ht="15.6" x14ac:dyDescent="0.3">
      <c r="A1" s="1"/>
    </row>
    <row r="2" spans="1:10" ht="15.6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6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6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5.6" x14ac:dyDescent="0.3">
      <c r="A5" s="39" t="s">
        <v>19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5.6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1.2" customHeight="1" x14ac:dyDescent="0.3">
      <c r="A7" s="34" t="s">
        <v>23</v>
      </c>
      <c r="B7" s="34"/>
      <c r="C7" s="34"/>
      <c r="D7" s="34"/>
      <c r="E7" s="34"/>
      <c r="F7" s="9"/>
      <c r="G7" s="9"/>
      <c r="H7" s="9"/>
      <c r="I7" s="9"/>
      <c r="J7" s="9"/>
    </row>
    <row r="8" spans="1:10" x14ac:dyDescent="0.3">
      <c r="A8" s="33" t="s">
        <v>3</v>
      </c>
      <c r="B8" s="33"/>
      <c r="C8" s="33"/>
      <c r="D8" s="33"/>
      <c r="E8" s="9"/>
      <c r="F8" s="9"/>
      <c r="G8" s="9"/>
      <c r="H8" s="9"/>
      <c r="I8" s="9"/>
      <c r="J8" s="9"/>
    </row>
    <row r="9" spans="1:10" ht="15" customHeight="1" x14ac:dyDescent="0.3">
      <c r="A9" s="38" t="s">
        <v>20</v>
      </c>
      <c r="B9" s="38"/>
      <c r="C9" s="38"/>
      <c r="D9" s="38"/>
      <c r="E9" s="38"/>
      <c r="F9" s="9"/>
      <c r="G9" s="9"/>
      <c r="H9" s="9"/>
      <c r="I9" s="9"/>
      <c r="J9" s="9"/>
    </row>
    <row r="10" spans="1:10" x14ac:dyDescent="0.3">
      <c r="A10" s="33" t="s">
        <v>4</v>
      </c>
      <c r="B10" s="33"/>
      <c r="C10" s="33"/>
      <c r="D10" s="33"/>
      <c r="E10" s="9"/>
      <c r="F10" s="9"/>
      <c r="G10" s="9"/>
      <c r="H10" s="9"/>
      <c r="I10" s="9"/>
      <c r="J10" s="9"/>
    </row>
    <row r="11" spans="1:10" ht="22.2" customHeight="1" thickBot="1" x14ac:dyDescent="0.35">
      <c r="A11" s="3"/>
    </row>
    <row r="12" spans="1:10" ht="91.95" customHeight="1" thickBot="1" x14ac:dyDescent="0.35">
      <c r="A12" s="30" t="s">
        <v>5</v>
      </c>
      <c r="B12" s="30" t="s">
        <v>6</v>
      </c>
      <c r="C12" s="30" t="s">
        <v>7</v>
      </c>
      <c r="D12" s="30" t="s">
        <v>8</v>
      </c>
      <c r="E12" s="30" t="s">
        <v>18</v>
      </c>
      <c r="F12" s="27" t="s">
        <v>9</v>
      </c>
      <c r="G12" s="29"/>
      <c r="H12" s="27" t="s">
        <v>10</v>
      </c>
      <c r="I12" s="29"/>
      <c r="J12" s="30" t="s">
        <v>11</v>
      </c>
    </row>
    <row r="13" spans="1:10" ht="26.4" x14ac:dyDescent="0.3">
      <c r="A13" s="31"/>
      <c r="B13" s="31"/>
      <c r="C13" s="31"/>
      <c r="D13" s="31"/>
      <c r="E13" s="31"/>
      <c r="F13" s="30" t="s">
        <v>12</v>
      </c>
      <c r="G13" s="30" t="s">
        <v>13</v>
      </c>
      <c r="H13" s="7" t="s">
        <v>14</v>
      </c>
      <c r="I13" s="8" t="s">
        <v>15</v>
      </c>
      <c r="J13" s="31"/>
    </row>
    <row r="14" spans="1:10" ht="150" customHeight="1" thickBot="1" x14ac:dyDescent="0.35">
      <c r="A14" s="32"/>
      <c r="B14" s="32"/>
      <c r="C14" s="32"/>
      <c r="D14" s="32"/>
      <c r="E14" s="32"/>
      <c r="F14" s="32"/>
      <c r="G14" s="32"/>
      <c r="H14" s="4" t="s">
        <v>83</v>
      </c>
      <c r="I14" s="4" t="s">
        <v>84</v>
      </c>
      <c r="J14" s="32"/>
    </row>
    <row r="15" spans="1:10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</row>
    <row r="16" spans="1:10" ht="15" thickBot="1" x14ac:dyDescent="0.35">
      <c r="A16" s="35" t="s">
        <v>16</v>
      </c>
      <c r="B16" s="36"/>
      <c r="C16" s="36"/>
      <c r="D16" s="36"/>
      <c r="E16" s="36"/>
      <c r="F16" s="36"/>
      <c r="G16" s="36"/>
      <c r="H16" s="36"/>
      <c r="I16" s="36"/>
      <c r="J16" s="37"/>
    </row>
    <row r="17" spans="1:10" ht="15" thickBot="1" x14ac:dyDescent="0.35">
      <c r="A17" s="27" t="s">
        <v>24</v>
      </c>
      <c r="B17" s="28"/>
      <c r="C17" s="28"/>
      <c r="D17" s="28"/>
      <c r="E17" s="28"/>
      <c r="F17" s="28"/>
      <c r="G17" s="28"/>
      <c r="H17" s="28"/>
      <c r="I17" s="28"/>
      <c r="J17" s="29"/>
    </row>
    <row r="18" spans="1:10" ht="28.2" customHeight="1" thickBot="1" x14ac:dyDescent="0.35">
      <c r="A18" s="6"/>
      <c r="B18" s="27" t="s">
        <v>25</v>
      </c>
      <c r="C18" s="28"/>
      <c r="D18" s="28"/>
      <c r="E18" s="28"/>
      <c r="F18" s="28"/>
      <c r="G18" s="28"/>
      <c r="H18" s="28"/>
      <c r="I18" s="28"/>
      <c r="J18" s="29"/>
    </row>
    <row r="19" spans="1:10" ht="27.6" customHeight="1" thickBot="1" x14ac:dyDescent="0.35">
      <c r="A19" s="11" t="s">
        <v>26</v>
      </c>
      <c r="B19" s="4" t="s">
        <v>27</v>
      </c>
      <c r="C19" s="4"/>
      <c r="D19" s="4"/>
      <c r="E19" s="10"/>
      <c r="F19" s="10"/>
      <c r="G19" s="10"/>
      <c r="H19" s="10"/>
      <c r="I19" s="4"/>
      <c r="J19" s="4"/>
    </row>
    <row r="20" spans="1:10" ht="32.4" customHeight="1" thickBot="1" x14ac:dyDescent="0.35">
      <c r="A20" s="11" t="s">
        <v>28</v>
      </c>
      <c r="B20" s="12" t="s">
        <v>29</v>
      </c>
      <c r="C20" s="4" t="s">
        <v>21</v>
      </c>
      <c r="D20" s="4" t="s">
        <v>22</v>
      </c>
      <c r="E20" s="13">
        <v>70</v>
      </c>
      <c r="F20" s="4">
        <v>69.53</v>
      </c>
      <c r="G20" s="19">
        <v>69.53</v>
      </c>
      <c r="H20" s="17">
        <f>G20-F20</f>
        <v>0</v>
      </c>
      <c r="I20" s="26">
        <f>G20/F20*100%</f>
        <v>1</v>
      </c>
      <c r="J20" s="4"/>
    </row>
    <row r="21" spans="1:10" ht="32.4" customHeight="1" thickBot="1" x14ac:dyDescent="0.35">
      <c r="A21" s="11" t="s">
        <v>30</v>
      </c>
      <c r="B21" s="12" t="s">
        <v>31</v>
      </c>
      <c r="C21" s="4" t="s">
        <v>21</v>
      </c>
      <c r="D21" s="4" t="s">
        <v>22</v>
      </c>
      <c r="E21" s="13">
        <v>70</v>
      </c>
      <c r="F21" s="4">
        <v>69.53</v>
      </c>
      <c r="G21" s="17">
        <v>69.53</v>
      </c>
      <c r="H21" s="17">
        <f t="shared" ref="H21:H23" si="0">G21-F21</f>
        <v>0</v>
      </c>
      <c r="I21" s="26">
        <f t="shared" ref="I21:I23" si="1">G21/F21*100%</f>
        <v>1</v>
      </c>
      <c r="J21" s="4"/>
    </row>
    <row r="22" spans="1:10" ht="32.4" customHeight="1" thickBot="1" x14ac:dyDescent="0.35">
      <c r="A22" s="11" t="s">
        <v>32</v>
      </c>
      <c r="B22" s="12" t="s">
        <v>33</v>
      </c>
      <c r="C22" s="4" t="s">
        <v>21</v>
      </c>
      <c r="D22" s="4" t="s">
        <v>22</v>
      </c>
      <c r="E22" s="13">
        <v>71</v>
      </c>
      <c r="F22" s="4">
        <v>70.930000000000007</v>
      </c>
      <c r="G22" s="17">
        <v>70.930000000000007</v>
      </c>
      <c r="H22" s="17">
        <f t="shared" si="0"/>
        <v>0</v>
      </c>
      <c r="I22" s="26">
        <f t="shared" si="1"/>
        <v>1</v>
      </c>
      <c r="J22" s="4"/>
    </row>
    <row r="23" spans="1:10" ht="55.8" customHeight="1" thickBot="1" x14ac:dyDescent="0.35">
      <c r="A23" s="11" t="s">
        <v>34</v>
      </c>
      <c r="B23" s="4" t="s">
        <v>35</v>
      </c>
      <c r="C23" s="4" t="s">
        <v>21</v>
      </c>
      <c r="D23" s="4" t="s">
        <v>22</v>
      </c>
      <c r="E23" s="13">
        <v>30</v>
      </c>
      <c r="F23" s="4">
        <v>29.1</v>
      </c>
      <c r="G23" s="17">
        <v>30.3</v>
      </c>
      <c r="H23" s="17">
        <f t="shared" si="0"/>
        <v>1.1999999999999993</v>
      </c>
      <c r="I23" s="26">
        <f t="shared" si="1"/>
        <v>1.0412371134020619</v>
      </c>
      <c r="J23" s="4" t="s">
        <v>88</v>
      </c>
    </row>
    <row r="24" spans="1:10" ht="15" thickBot="1" x14ac:dyDescent="0.35">
      <c r="A24" s="27"/>
      <c r="B24" s="28"/>
      <c r="C24" s="28"/>
      <c r="D24" s="28"/>
      <c r="E24" s="28"/>
      <c r="F24" s="28"/>
      <c r="G24" s="28"/>
      <c r="H24" s="28"/>
      <c r="I24" s="28"/>
      <c r="J24" s="29"/>
    </row>
    <row r="25" spans="1:10" ht="15" thickBot="1" x14ac:dyDescent="0.35">
      <c r="A25" s="27" t="s">
        <v>36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0" ht="15" thickBot="1" x14ac:dyDescent="0.35">
      <c r="A26" s="6"/>
      <c r="B26" s="27" t="s">
        <v>37</v>
      </c>
      <c r="C26" s="28"/>
      <c r="D26" s="28"/>
      <c r="E26" s="28"/>
      <c r="F26" s="28"/>
      <c r="G26" s="28"/>
      <c r="H26" s="28"/>
      <c r="I26" s="28"/>
      <c r="J26" s="29"/>
    </row>
    <row r="27" spans="1:10" ht="68.400000000000006" customHeight="1" thickBot="1" x14ac:dyDescent="0.35">
      <c r="A27" s="11" t="s">
        <v>38</v>
      </c>
      <c r="B27" s="4" t="s">
        <v>39</v>
      </c>
      <c r="C27" s="4" t="s">
        <v>21</v>
      </c>
      <c r="D27" s="4" t="s">
        <v>22</v>
      </c>
      <c r="E27" s="4">
        <v>98.2</v>
      </c>
      <c r="F27" s="4">
        <v>98.4</v>
      </c>
      <c r="G27" s="17">
        <v>98.1</v>
      </c>
      <c r="H27" s="4">
        <f t="shared" ref="H27:H28" si="2">G27-F27</f>
        <v>-0.30000000000001137</v>
      </c>
      <c r="I27" s="26">
        <f>G27/F27*100%</f>
        <v>0.99695121951219501</v>
      </c>
      <c r="J27" s="4"/>
    </row>
    <row r="28" spans="1:10" ht="68.400000000000006" customHeight="1" thickBot="1" x14ac:dyDescent="0.35">
      <c r="A28" s="11" t="s">
        <v>40</v>
      </c>
      <c r="B28" s="4" t="s">
        <v>41</v>
      </c>
      <c r="C28" s="4" t="s">
        <v>21</v>
      </c>
      <c r="D28" s="4" t="s">
        <v>22</v>
      </c>
      <c r="E28" s="4">
        <v>1.5</v>
      </c>
      <c r="F28" s="4">
        <v>1.5</v>
      </c>
      <c r="G28" s="17">
        <v>1.4</v>
      </c>
      <c r="H28" s="4">
        <f t="shared" si="2"/>
        <v>-0.10000000000000009</v>
      </c>
      <c r="I28" s="26">
        <f>G28/F28*100%</f>
        <v>0.93333333333333324</v>
      </c>
      <c r="J28" s="4"/>
    </row>
    <row r="29" spans="1:10" ht="15" thickBot="1" x14ac:dyDescent="0.35">
      <c r="A29" s="27"/>
      <c r="B29" s="28"/>
      <c r="C29" s="28"/>
      <c r="D29" s="28"/>
      <c r="E29" s="28"/>
      <c r="F29" s="28"/>
      <c r="G29" s="28"/>
      <c r="H29" s="28"/>
      <c r="I29" s="28"/>
      <c r="J29" s="29"/>
    </row>
    <row r="30" spans="1:10" ht="15" thickBot="1" x14ac:dyDescent="0.35">
      <c r="A30" s="27" t="s">
        <v>42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0" ht="15" thickBot="1" x14ac:dyDescent="0.35">
      <c r="A31" s="6"/>
      <c r="B31" s="27" t="s">
        <v>43</v>
      </c>
      <c r="C31" s="28"/>
      <c r="D31" s="28"/>
      <c r="E31" s="28"/>
      <c r="F31" s="28"/>
      <c r="G31" s="28"/>
      <c r="H31" s="28"/>
      <c r="I31" s="28"/>
      <c r="J31" s="29"/>
    </row>
    <row r="32" spans="1:10" ht="15" thickBot="1" x14ac:dyDescent="0.35">
      <c r="A32" s="11" t="s">
        <v>44</v>
      </c>
      <c r="B32" s="4" t="s">
        <v>45</v>
      </c>
      <c r="C32" s="4" t="s">
        <v>21</v>
      </c>
      <c r="D32" s="4" t="s">
        <v>46</v>
      </c>
      <c r="E32" s="4">
        <v>987</v>
      </c>
      <c r="F32" s="10">
        <v>1022</v>
      </c>
      <c r="G32" s="20">
        <f>E32+37</f>
        <v>1024</v>
      </c>
      <c r="H32" s="4">
        <f t="shared" ref="H32:H38" si="3">G32-F32</f>
        <v>2</v>
      </c>
      <c r="I32" s="26">
        <f>G32/F32*100%</f>
        <v>1.0019569471624266</v>
      </c>
      <c r="J32" s="4"/>
    </row>
    <row r="33" spans="1:10" ht="27" thickBot="1" x14ac:dyDescent="0.35">
      <c r="A33" s="11" t="s">
        <v>47</v>
      </c>
      <c r="B33" s="4" t="s">
        <v>48</v>
      </c>
      <c r="C33" s="4"/>
      <c r="D33" s="4" t="s">
        <v>49</v>
      </c>
      <c r="E33" s="10">
        <v>1586000</v>
      </c>
      <c r="F33" s="10">
        <v>1597054</v>
      </c>
      <c r="G33" s="10">
        <f>G34+G35+G36+G37+G38</f>
        <v>1599930</v>
      </c>
      <c r="H33" s="4">
        <f t="shared" si="3"/>
        <v>2876</v>
      </c>
      <c r="I33" s="26">
        <f t="shared" ref="I33:I38" si="4">G33/F33*100%</f>
        <v>1.0018008157520033</v>
      </c>
      <c r="J33" s="4"/>
    </row>
    <row r="34" spans="1:10" ht="15" thickBot="1" x14ac:dyDescent="0.35">
      <c r="A34" s="11" t="s">
        <v>50</v>
      </c>
      <c r="B34" s="12" t="s">
        <v>51</v>
      </c>
      <c r="C34" s="4"/>
      <c r="D34" s="4" t="s">
        <v>49</v>
      </c>
      <c r="E34" s="10">
        <v>770900</v>
      </c>
      <c r="F34" s="10">
        <v>770900</v>
      </c>
      <c r="G34" s="10">
        <f>F34</f>
        <v>770900</v>
      </c>
      <c r="H34" s="4">
        <f t="shared" si="3"/>
        <v>0</v>
      </c>
      <c r="I34" s="26">
        <f t="shared" si="4"/>
        <v>1</v>
      </c>
      <c r="J34" s="4"/>
    </row>
    <row r="35" spans="1:10" ht="15" thickBot="1" x14ac:dyDescent="0.35">
      <c r="A35" s="11" t="s">
        <v>52</v>
      </c>
      <c r="B35" s="12" t="s">
        <v>53</v>
      </c>
      <c r="C35" s="4"/>
      <c r="D35" s="4" t="s">
        <v>49</v>
      </c>
      <c r="E35" s="10">
        <v>227900</v>
      </c>
      <c r="F35" s="10">
        <v>238954</v>
      </c>
      <c r="G35" s="14">
        <f>E35+10955+2013</f>
        <v>240868</v>
      </c>
      <c r="H35" s="4">
        <f t="shared" si="3"/>
        <v>1914</v>
      </c>
      <c r="I35" s="26">
        <f t="shared" si="4"/>
        <v>1.0080099098571274</v>
      </c>
      <c r="J35" s="4"/>
    </row>
    <row r="36" spans="1:10" ht="15" thickBot="1" x14ac:dyDescent="0.35">
      <c r="A36" s="11" t="s">
        <v>54</v>
      </c>
      <c r="B36" s="12" t="s">
        <v>55</v>
      </c>
      <c r="C36" s="4"/>
      <c r="D36" s="4" t="s">
        <v>49</v>
      </c>
      <c r="E36" s="10">
        <v>262400</v>
      </c>
      <c r="F36" s="10">
        <v>262400</v>
      </c>
      <c r="G36" s="14">
        <f>E36</f>
        <v>262400</v>
      </c>
      <c r="H36" s="4">
        <f t="shared" si="3"/>
        <v>0</v>
      </c>
      <c r="I36" s="26">
        <f t="shared" si="4"/>
        <v>1</v>
      </c>
      <c r="J36" s="4"/>
    </row>
    <row r="37" spans="1:10" ht="15" thickBot="1" x14ac:dyDescent="0.35">
      <c r="A37" s="11" t="s">
        <v>57</v>
      </c>
      <c r="B37" s="12" t="s">
        <v>56</v>
      </c>
      <c r="C37" s="4"/>
      <c r="D37" s="4" t="s">
        <v>49</v>
      </c>
      <c r="E37" s="10">
        <v>214000</v>
      </c>
      <c r="F37" s="10">
        <v>214000</v>
      </c>
      <c r="G37" s="14">
        <f>E37+962</f>
        <v>214962</v>
      </c>
      <c r="H37" s="4">
        <f t="shared" si="3"/>
        <v>962</v>
      </c>
      <c r="I37" s="26">
        <f t="shared" si="4"/>
        <v>1.0044953271028036</v>
      </c>
      <c r="J37" s="4"/>
    </row>
    <row r="38" spans="1:10" ht="15" thickBot="1" x14ac:dyDescent="0.35">
      <c r="A38" s="11" t="s">
        <v>59</v>
      </c>
      <c r="B38" s="12" t="s">
        <v>58</v>
      </c>
      <c r="C38" s="4"/>
      <c r="D38" s="4" t="s">
        <v>49</v>
      </c>
      <c r="E38" s="10">
        <v>110800</v>
      </c>
      <c r="F38" s="10">
        <v>110800</v>
      </c>
      <c r="G38" s="10">
        <f>E38</f>
        <v>110800</v>
      </c>
      <c r="H38" s="4">
        <f t="shared" si="3"/>
        <v>0</v>
      </c>
      <c r="I38" s="26">
        <f t="shared" si="4"/>
        <v>1</v>
      </c>
      <c r="J38" s="4"/>
    </row>
    <row r="39" spans="1:10" ht="15" thickBot="1" x14ac:dyDescent="0.35">
      <c r="A39" s="35" t="s">
        <v>17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10" ht="13.95" customHeight="1" thickBot="1" x14ac:dyDescent="0.35">
      <c r="A40" s="27" t="s">
        <v>60</v>
      </c>
      <c r="B40" s="28"/>
      <c r="C40" s="28"/>
      <c r="D40" s="28"/>
      <c r="E40" s="28"/>
      <c r="F40" s="28"/>
      <c r="G40" s="28"/>
      <c r="H40" s="28"/>
      <c r="I40" s="28"/>
      <c r="J40" s="29"/>
    </row>
    <row r="41" spans="1:10" ht="15" thickBot="1" x14ac:dyDescent="0.35">
      <c r="A41" s="27" t="s">
        <v>24</v>
      </c>
      <c r="B41" s="28"/>
      <c r="C41" s="28"/>
      <c r="D41" s="28"/>
      <c r="E41" s="28"/>
      <c r="F41" s="28"/>
      <c r="G41" s="28"/>
      <c r="H41" s="28"/>
      <c r="I41" s="28"/>
      <c r="J41" s="29"/>
    </row>
    <row r="42" spans="1:10" ht="58.8" customHeight="1" thickBot="1" x14ac:dyDescent="0.35">
      <c r="A42" s="11" t="s">
        <v>61</v>
      </c>
      <c r="B42" s="4" t="s">
        <v>62</v>
      </c>
      <c r="C42" s="4" t="s">
        <v>21</v>
      </c>
      <c r="D42" s="4" t="s">
        <v>63</v>
      </c>
      <c r="E42" s="4">
        <v>927.8</v>
      </c>
      <c r="F42" s="13">
        <v>900.8</v>
      </c>
      <c r="G42" s="18">
        <v>904.72</v>
      </c>
      <c r="H42" s="4">
        <f t="shared" ref="H42" si="5">G42-F42</f>
        <v>3.9200000000000728</v>
      </c>
      <c r="I42" s="26">
        <f>G42/F42*100%</f>
        <v>1.0043516873889877</v>
      </c>
      <c r="J42" s="4" t="s">
        <v>88</v>
      </c>
    </row>
    <row r="43" spans="1:10" ht="15" thickBot="1" x14ac:dyDescent="0.35">
      <c r="A43" s="27" t="s">
        <v>36</v>
      </c>
      <c r="B43" s="28"/>
      <c r="C43" s="28"/>
      <c r="D43" s="28"/>
      <c r="E43" s="28"/>
      <c r="F43" s="28"/>
      <c r="G43" s="28"/>
      <c r="H43" s="28"/>
      <c r="I43" s="28"/>
      <c r="J43" s="29"/>
    </row>
    <row r="44" spans="1:10" ht="58.2" customHeight="1" thickBot="1" x14ac:dyDescent="0.35">
      <c r="A44" s="11" t="s">
        <v>64</v>
      </c>
      <c r="B44" s="4" t="s">
        <v>65</v>
      </c>
      <c r="C44" s="4" t="s">
        <v>21</v>
      </c>
      <c r="D44" s="4" t="s">
        <v>66</v>
      </c>
      <c r="E44" s="4">
        <v>175</v>
      </c>
      <c r="F44" s="10">
        <v>173</v>
      </c>
      <c r="G44" s="17">
        <v>213</v>
      </c>
      <c r="H44" s="4">
        <f t="shared" ref="H44" si="6">G44-F44</f>
        <v>40</v>
      </c>
      <c r="I44" s="26">
        <f>G44/F44*100%</f>
        <v>1.23121387283237</v>
      </c>
      <c r="J44" s="4" t="s">
        <v>87</v>
      </c>
    </row>
    <row r="45" spans="1:10" ht="13.95" customHeight="1" thickBot="1" x14ac:dyDescent="0.35">
      <c r="A45" s="27" t="s">
        <v>67</v>
      </c>
      <c r="B45" s="28"/>
      <c r="C45" s="28"/>
      <c r="D45" s="28"/>
      <c r="E45" s="28"/>
      <c r="F45" s="28"/>
      <c r="G45" s="28"/>
      <c r="H45" s="28"/>
      <c r="I45" s="28"/>
      <c r="J45" s="29"/>
    </row>
    <row r="46" spans="1:10" ht="15" thickBot="1" x14ac:dyDescent="0.35">
      <c r="A46" s="27" t="s">
        <v>42</v>
      </c>
      <c r="B46" s="28"/>
      <c r="C46" s="28"/>
      <c r="D46" s="28"/>
      <c r="E46" s="28"/>
      <c r="F46" s="28"/>
      <c r="G46" s="28"/>
      <c r="H46" s="28"/>
      <c r="I46" s="28"/>
      <c r="J46" s="29"/>
    </row>
    <row r="47" spans="1:10" ht="40.200000000000003" thickBot="1" x14ac:dyDescent="0.35">
      <c r="A47" s="11" t="s">
        <v>68</v>
      </c>
      <c r="B47" s="4" t="s">
        <v>69</v>
      </c>
      <c r="C47" s="4" t="s">
        <v>21</v>
      </c>
      <c r="D47" s="4" t="s">
        <v>70</v>
      </c>
      <c r="E47" s="4">
        <v>27.7</v>
      </c>
      <c r="F47" s="13">
        <v>28</v>
      </c>
      <c r="G47" s="18">
        <f>1010.8/36.116</f>
        <v>27.98759552552885</v>
      </c>
      <c r="H47" s="16">
        <f t="shared" ref="H47" si="7">G47-F47</f>
        <v>-1.2404474471150451E-2</v>
      </c>
      <c r="I47" s="26">
        <f>G47/F47*100%</f>
        <v>0.99955698305460172</v>
      </c>
      <c r="J47" s="4"/>
    </row>
    <row r="48" spans="1:10" ht="40.200000000000003" thickBot="1" x14ac:dyDescent="0.35">
      <c r="A48" s="11" t="s">
        <v>71</v>
      </c>
      <c r="B48" s="4" t="s">
        <v>72</v>
      </c>
      <c r="C48" s="4"/>
      <c r="D48" s="4"/>
      <c r="E48" s="4"/>
      <c r="F48" s="10"/>
      <c r="G48" s="4"/>
      <c r="H48" s="4"/>
      <c r="I48" s="26"/>
      <c r="J48" s="4"/>
    </row>
    <row r="49" spans="1:13" ht="15" thickBot="1" x14ac:dyDescent="0.35">
      <c r="A49" s="11" t="s">
        <v>73</v>
      </c>
      <c r="B49" s="12" t="s">
        <v>78</v>
      </c>
      <c r="C49" s="4"/>
      <c r="D49" s="4" t="s">
        <v>85</v>
      </c>
      <c r="E49" s="10">
        <v>1200</v>
      </c>
      <c r="F49" s="10">
        <v>1200</v>
      </c>
      <c r="G49" s="10">
        <f>E49</f>
        <v>1200</v>
      </c>
      <c r="H49" s="4">
        <f t="shared" ref="H49:H53" si="8">G49-F49</f>
        <v>0</v>
      </c>
      <c r="I49" s="26">
        <f t="shared" ref="I49:I53" si="9">G49/F49*100%</f>
        <v>1</v>
      </c>
      <c r="J49" s="4"/>
    </row>
    <row r="50" spans="1:13" ht="15" thickBot="1" x14ac:dyDescent="0.35">
      <c r="A50" s="11" t="s">
        <v>74</v>
      </c>
      <c r="B50" s="12" t="s">
        <v>79</v>
      </c>
      <c r="C50" s="4"/>
      <c r="D50" s="4" t="str">
        <f>D49</f>
        <v>га</v>
      </c>
      <c r="E50" s="10">
        <v>1072</v>
      </c>
      <c r="F50" s="10">
        <v>1122</v>
      </c>
      <c r="G50" s="14">
        <f>E50+55.51+7.5</f>
        <v>1135.01</v>
      </c>
      <c r="H50" s="4">
        <f t="shared" si="8"/>
        <v>13.009999999999991</v>
      </c>
      <c r="I50" s="26">
        <f t="shared" si="9"/>
        <v>1.0115953654188947</v>
      </c>
      <c r="J50" s="4"/>
      <c r="L50" s="15"/>
      <c r="M50" t="s">
        <v>86</v>
      </c>
    </row>
    <row r="51" spans="1:13" ht="15" thickBot="1" x14ac:dyDescent="0.35">
      <c r="A51" s="11" t="s">
        <v>75</v>
      </c>
      <c r="B51" s="12" t="s">
        <v>80</v>
      </c>
      <c r="C51" s="4"/>
      <c r="D51" s="4" t="str">
        <f>D50</f>
        <v>га</v>
      </c>
      <c r="E51" s="10">
        <v>922</v>
      </c>
      <c r="F51" s="10">
        <v>922</v>
      </c>
      <c r="G51" s="14">
        <f>E51</f>
        <v>922</v>
      </c>
      <c r="H51" s="4">
        <f t="shared" si="8"/>
        <v>0</v>
      </c>
      <c r="I51" s="26">
        <f t="shared" si="9"/>
        <v>1</v>
      </c>
      <c r="J51" s="4"/>
    </row>
    <row r="52" spans="1:13" ht="15" thickBot="1" x14ac:dyDescent="0.35">
      <c r="A52" s="11" t="s">
        <v>76</v>
      </c>
      <c r="B52" s="12" t="s">
        <v>81</v>
      </c>
      <c r="C52" s="4"/>
      <c r="D52" s="4" t="str">
        <f>D51</f>
        <v>га</v>
      </c>
      <c r="E52" s="10">
        <v>758</v>
      </c>
      <c r="F52" s="10">
        <v>758</v>
      </c>
      <c r="G52" s="14">
        <f>E52+2.9</f>
        <v>760.9</v>
      </c>
      <c r="H52" s="4">
        <f t="shared" si="8"/>
        <v>2.8999999999999773</v>
      </c>
      <c r="I52" s="26">
        <f t="shared" si="9"/>
        <v>1.0038258575197889</v>
      </c>
      <c r="J52" s="4"/>
    </row>
    <row r="53" spans="1:13" ht="15" thickBot="1" x14ac:dyDescent="0.35">
      <c r="A53" s="11" t="s">
        <v>77</v>
      </c>
      <c r="B53" s="12" t="s">
        <v>82</v>
      </c>
      <c r="C53" s="4"/>
      <c r="D53" s="4" t="str">
        <f>D52</f>
        <v>га</v>
      </c>
      <c r="E53" s="10">
        <v>409</v>
      </c>
      <c r="F53" s="10">
        <v>409</v>
      </c>
      <c r="G53" s="10">
        <f>F53</f>
        <v>409</v>
      </c>
      <c r="H53" s="4">
        <f t="shared" si="8"/>
        <v>0</v>
      </c>
      <c r="I53" s="26">
        <f t="shared" si="9"/>
        <v>1</v>
      </c>
      <c r="J53" s="4"/>
    </row>
    <row r="58" spans="1:13" s="25" customFormat="1" x14ac:dyDescent="0.3">
      <c r="A58" s="24"/>
      <c r="B58" s="9"/>
      <c r="C58" s="9"/>
      <c r="D58" s="22"/>
      <c r="E58" s="9"/>
      <c r="F58" s="9"/>
      <c r="G58" s="9"/>
      <c r="H58" s="22"/>
      <c r="I58" s="9"/>
      <c r="J58" s="9"/>
    </row>
    <row r="59" spans="1:13" x14ac:dyDescent="0.3">
      <c r="A59" s="23"/>
      <c r="B59" s="9"/>
      <c r="C59" s="9"/>
      <c r="D59" s="22"/>
      <c r="E59" s="9"/>
      <c r="F59" s="9"/>
      <c r="G59" s="9"/>
      <c r="H59" s="22"/>
      <c r="I59" s="9"/>
      <c r="J59" s="9"/>
    </row>
    <row r="60" spans="1:13" ht="14.4" customHeight="1" x14ac:dyDescent="0.3">
      <c r="A60" s="40"/>
      <c r="B60" s="41"/>
      <c r="C60" s="41"/>
      <c r="D60" s="41"/>
      <c r="E60" s="41"/>
      <c r="F60" s="41"/>
      <c r="G60" s="41"/>
      <c r="H60" s="41"/>
      <c r="I60" s="9"/>
      <c r="J60" s="9"/>
    </row>
    <row r="61" spans="1:13" ht="15.6" x14ac:dyDescent="0.3">
      <c r="A61" s="21"/>
      <c r="B61" s="9"/>
      <c r="C61" s="9"/>
      <c r="D61" s="22"/>
      <c r="E61" s="9"/>
      <c r="F61" s="9"/>
      <c r="G61" s="9"/>
      <c r="H61" s="22"/>
      <c r="I61" s="9"/>
      <c r="J61" s="9"/>
    </row>
    <row r="62" spans="1:13" x14ac:dyDescent="0.3">
      <c r="A62" s="23"/>
      <c r="B62" s="9"/>
      <c r="C62" s="9"/>
      <c r="D62" s="22"/>
      <c r="E62" s="9"/>
      <c r="F62" s="9"/>
      <c r="G62" s="9"/>
      <c r="H62" s="22"/>
      <c r="I62" s="9"/>
      <c r="J62" s="9"/>
    </row>
    <row r="63" spans="1:13" ht="14.4" customHeight="1" x14ac:dyDescent="0.3">
      <c r="A63" s="40"/>
      <c r="B63" s="41"/>
      <c r="C63" s="41"/>
      <c r="D63" s="41"/>
      <c r="E63" s="41"/>
      <c r="F63" s="41"/>
      <c r="G63" s="41"/>
      <c r="H63" s="41"/>
      <c r="I63" s="9"/>
      <c r="J63" s="9"/>
    </row>
  </sheetData>
  <mergeCells count="35">
    <mergeCell ref="A60:H60"/>
    <mergeCell ref="A63:H63"/>
    <mergeCell ref="A30:J30"/>
    <mergeCell ref="A41:J41"/>
    <mergeCell ref="A43:J43"/>
    <mergeCell ref="A45:J45"/>
    <mergeCell ref="A46:J46"/>
    <mergeCell ref="A9:E9"/>
    <mergeCell ref="A2:J2"/>
    <mergeCell ref="A3:J3"/>
    <mergeCell ref="A4:J4"/>
    <mergeCell ref="A5:J5"/>
    <mergeCell ref="A8:D8"/>
    <mergeCell ref="A10:D10"/>
    <mergeCell ref="A7:E7"/>
    <mergeCell ref="A39:J39"/>
    <mergeCell ref="A40:J40"/>
    <mergeCell ref="B18:J18"/>
    <mergeCell ref="A24:J24"/>
    <mergeCell ref="B26:J26"/>
    <mergeCell ref="A29:J29"/>
    <mergeCell ref="B31:J31"/>
    <mergeCell ref="H12:I12"/>
    <mergeCell ref="J12:J14"/>
    <mergeCell ref="F13:F14"/>
    <mergeCell ref="G13:G14"/>
    <mergeCell ref="A16:J16"/>
    <mergeCell ref="A12:A14"/>
    <mergeCell ref="B12:B14"/>
    <mergeCell ref="A25:J25"/>
    <mergeCell ref="C12:C14"/>
    <mergeCell ref="D12:D14"/>
    <mergeCell ref="E12:E14"/>
    <mergeCell ref="F12:G12"/>
    <mergeCell ref="A17:J17"/>
  </mergeCells>
  <pageMargins left="0" right="0" top="0.3937007874015748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2015-03-20T08:27:59Z</dcterms:modified>
</cp:coreProperties>
</file>