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6" i="1" l="1"/>
  <c r="H23" i="1"/>
  <c r="E25" i="1"/>
  <c r="E24" i="1"/>
  <c r="H35" i="1" l="1"/>
  <c r="H49" i="1" l="1"/>
  <c r="I35" i="1"/>
  <c r="I34" i="1"/>
  <c r="G25" i="1"/>
  <c r="G29" i="1"/>
  <c r="I29" i="1" s="1"/>
  <c r="F25" i="1"/>
  <c r="H25" i="1" s="1"/>
  <c r="F24" i="1"/>
  <c r="G24" i="1"/>
  <c r="I22" i="1"/>
  <c r="H22" i="1"/>
  <c r="H21" i="1"/>
  <c r="I62" i="1"/>
  <c r="I60" i="1"/>
  <c r="I20" i="1"/>
  <c r="I18" i="1"/>
  <c r="I19" i="1"/>
  <c r="I17" i="1"/>
  <c r="H17" i="1"/>
  <c r="G80" i="1"/>
  <c r="G82" i="1"/>
  <c r="F80" i="1"/>
  <c r="H80" i="1" s="1"/>
  <c r="H82" i="1" s="1"/>
  <c r="F29" i="1"/>
  <c r="H29" i="1" s="1"/>
  <c r="F39" i="1"/>
  <c r="F43" i="1"/>
  <c r="F52" i="1"/>
  <c r="I52" i="1" s="1"/>
  <c r="F56" i="1"/>
  <c r="F65" i="1"/>
  <c r="G39" i="1"/>
  <c r="I39" i="1"/>
  <c r="G43" i="1"/>
  <c r="I43" i="1" s="1"/>
  <c r="G52" i="1"/>
  <c r="G56" i="1"/>
  <c r="G65" i="1"/>
  <c r="I65" i="1" s="1"/>
  <c r="F28" i="1"/>
  <c r="F38" i="1"/>
  <c r="F42" i="1"/>
  <c r="F51" i="1"/>
  <c r="F55" i="1" s="1"/>
  <c r="I24" i="1"/>
  <c r="G38" i="1"/>
  <c r="I38" i="1"/>
  <c r="G42" i="1"/>
  <c r="I42" i="1"/>
  <c r="G51" i="1"/>
  <c r="G55" i="1"/>
  <c r="E28" i="1"/>
  <c r="E38" i="1"/>
  <c r="E42" i="1" s="1"/>
  <c r="E51" i="1"/>
  <c r="E55" i="1"/>
  <c r="F82" i="1"/>
  <c r="I82" i="1" s="1"/>
  <c r="E80" i="1"/>
  <c r="E82" i="1"/>
  <c r="E29" i="1"/>
  <c r="E39" i="1"/>
  <c r="E43" i="1" s="1"/>
  <c r="E52" i="1"/>
  <c r="E56" i="1"/>
  <c r="E65" i="1"/>
  <c r="H34" i="1"/>
  <c r="H39" i="1"/>
  <c r="H43" i="1"/>
  <c r="H38" i="1"/>
  <c r="H42" i="1" s="1"/>
  <c r="E27" i="1"/>
  <c r="H62" i="1"/>
  <c r="H60" i="1"/>
  <c r="H65" i="1" s="1"/>
  <c r="I49" i="1"/>
  <c r="H52" i="1"/>
  <c r="H56" i="1" s="1"/>
  <c r="I48" i="1"/>
  <c r="H48" i="1"/>
  <c r="H51" i="1"/>
  <c r="H55" i="1" s="1"/>
  <c r="H20" i="1"/>
  <c r="H19" i="1"/>
  <c r="H18" i="1"/>
  <c r="I56" i="1"/>
  <c r="F70" i="1"/>
  <c r="G28" i="1"/>
  <c r="H28" i="1" s="1"/>
  <c r="I28" i="1"/>
  <c r="F69" i="1" l="1"/>
  <c r="I55" i="1"/>
  <c r="E70" i="1"/>
  <c r="E75" i="1" s="1"/>
  <c r="E69" i="1"/>
  <c r="I25" i="1"/>
  <c r="G70" i="1"/>
  <c r="I51" i="1"/>
  <c r="G69" i="1"/>
  <c r="F75" i="1"/>
  <c r="I80" i="1"/>
  <c r="H24" i="1"/>
  <c r="G75" i="1" l="1"/>
  <c r="I75" i="1" s="1"/>
  <c r="I70" i="1"/>
  <c r="H69" i="1"/>
  <c r="F67" i="1"/>
  <c r="F74" i="1"/>
  <c r="F77" i="1" s="1"/>
  <c r="G74" i="1"/>
  <c r="I69" i="1"/>
  <c r="G67" i="1"/>
  <c r="I67" i="1" s="1"/>
  <c r="E74" i="1"/>
  <c r="E77" i="1" s="1"/>
  <c r="E67" i="1"/>
  <c r="H70" i="1"/>
  <c r="H75" i="1" s="1"/>
  <c r="H67" i="1" l="1"/>
  <c r="H74" i="1"/>
  <c r="H77" i="1" s="1"/>
  <c r="I74" i="1"/>
  <c r="G77" i="1"/>
  <c r="I77" i="1" s="1"/>
</calcChain>
</file>

<file path=xl/sharedStrings.xml><?xml version="1.0" encoding="utf-8"?>
<sst xmlns="http://schemas.openxmlformats.org/spreadsheetml/2006/main" count="157" uniqueCount="73">
  <si>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</si>
  <si>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</si>
  <si>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</si>
  <si>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</si>
  <si>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</si>
  <si>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</si>
  <si>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</si>
  <si>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</si>
  <si>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</si>
  <si>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</si>
  <si>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</si>
  <si>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</si>
  <si>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</si>
  <si>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</si>
  <si>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</si>
  <si>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</si>
  <si>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</si>
  <si>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</si>
  <si>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</si>
  <si>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</si>
  <si>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</si>
  <si>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</si>
  <si>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</si>
  <si>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</si>
  <si>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</si>
  <si>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</si>
  <si>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</si>
  <si>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</si>
  <si>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</si>
  <si>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</si>
  <si>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</si>
  <si>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</si>
  <si>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</si>
  <si>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</si>
  <si>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</si>
  <si>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</si>
  <si>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</si>
  <si>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</si>
  <si>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</si>
  <si>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</si>
  <si>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</si>
  <si>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</si>
  <si>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</si>
  <si>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</si>
  <si>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</si>
  <si>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</si>
  <si>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</si>
  <si>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</si>
  <si>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</si>
  <si>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</si>
  <si>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</si>
  <si>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</si>
  <si>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</si>
  <si>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</si>
  <si>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</si>
  <si>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</si>
  <si>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</si>
  <si>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</si>
  <si>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</si>
  <si>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</si>
  <si>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</si>
  <si>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</si>
  <si>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</si>
  <si>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2015 г.</t>
  </si>
  <si>
    <t>Итого</t>
  </si>
  <si>
    <t>01 июля</t>
  </si>
  <si>
    <t>1.3</t>
  </si>
  <si>
    <t>Разработка нормативных правовых актов органов местного самоуправления города Югорска в сфере жилищно-коммунального комплекса</t>
  </si>
  <si>
    <t>Объявлен аукцион на оказание консультационных услуг в ходе подготовки к заключению концессионного соглашения объектов ЖКХ</t>
  </si>
  <si>
    <t xml:space="preserve"> Выполнение работ запланировано на 2-3 кварталы 2015 г. , оплата на 3-4 кварталы.         </t>
  </si>
  <si>
    <t>Готовится заявка на получение субсидии СУГ ТМРГ, выплата будет осуществляться с августа 2015г.</t>
  </si>
  <si>
    <r>
      <rPr>
        <b/>
        <sz val="9"/>
        <rFont val="Times New Roman"/>
        <family val="1"/>
        <charset val="204"/>
      </rPr>
      <t>Расширение канализационных очистных сооружений в г.Югорске</t>
    </r>
    <r>
      <rPr>
        <sz val="9"/>
        <rFont val="Times New Roman"/>
        <family val="1"/>
        <charset val="204"/>
      </rPr>
      <t xml:space="preserve"> –  выполняются пусконаладочные работы на станции биологической очистки сточных вод и головной КНС, озеленение территории. </t>
    </r>
    <r>
      <rPr>
        <b/>
        <sz val="9"/>
        <rFont val="Times New Roman"/>
        <family val="1"/>
        <charset val="204"/>
      </rPr>
      <t>Реконструкция КОС 500</t>
    </r>
    <r>
      <rPr>
        <sz val="9"/>
        <rFont val="Times New Roman"/>
        <family val="1"/>
        <charset val="204"/>
      </rPr>
      <t xml:space="preserve"> - заключен контракт на обследование и оценку технического состояния объекта.</t>
    </r>
  </si>
  <si>
    <r>
      <rPr>
        <b/>
        <sz val="9"/>
        <color theme="1"/>
        <rFont val="Times New Roman"/>
        <family val="1"/>
        <charset val="204"/>
      </rPr>
      <t>Внутриквартальный проезд к жилому кварталу "Авалон" в городе Югорске</t>
    </r>
    <r>
      <rPr>
        <sz val="9"/>
        <color theme="1"/>
        <rFont val="Times New Roman"/>
        <family val="1"/>
        <charset val="204"/>
      </rPr>
      <t xml:space="preserve"> –заключен контракт на выполнение СМР.
</t>
    </r>
    <r>
      <rPr>
        <b/>
        <sz val="9"/>
        <color theme="1"/>
        <rFont val="Times New Roman"/>
        <family val="1"/>
        <charset val="204"/>
      </rPr>
      <t>Сети канализации микрорайна индивидуальной жилой застройки в районе ул. Полевая в г.Югорске</t>
    </r>
    <r>
      <rPr>
        <sz val="9"/>
        <color theme="1"/>
        <rFont val="Times New Roman"/>
        <family val="1"/>
        <charset val="204"/>
      </rPr>
      <t xml:space="preserve"> - заключен контракт на СМР. Начаты подготовительные работы по строительству сетей водоотведения. </t>
    </r>
    <r>
      <rPr>
        <b/>
        <sz val="9"/>
        <color theme="1"/>
        <rFont val="Times New Roman"/>
        <family val="1"/>
        <charset val="204"/>
      </rPr>
      <t>Сети канализации микрорайонов индивидуальной застройки Мкр.5,7</t>
    </r>
    <r>
      <rPr>
        <sz val="9"/>
        <color theme="1"/>
        <rFont val="Times New Roman"/>
        <family val="1"/>
        <charset val="204"/>
      </rPr>
      <t xml:space="preserve">  - выполнены работы по строительству 2х веток напорной канализации. Строительство КНС - 99%, электроснабжение - 99%. Ведется подготовка к подключению к эл.сетям. </t>
    </r>
    <r>
      <rPr>
        <b/>
        <sz val="9"/>
        <color theme="1"/>
        <rFont val="Times New Roman"/>
        <family val="1"/>
        <charset val="204"/>
      </rPr>
      <t>Сети водоснабжения микрорайонов индивидуальной застройки в г.Югорске, 16 микрорайон</t>
    </r>
    <r>
      <rPr>
        <sz val="9"/>
        <color theme="1"/>
        <rFont val="Times New Roman"/>
        <family val="1"/>
        <charset val="204"/>
      </rPr>
      <t xml:space="preserve"> - заключен контракт на выполнение корректировки рабочего проекта.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</si>
</sst>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5" fillId="0" borderId="36" xfId="0" applyNumberFormat="1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165" fontId="4" fillId="0" borderId="51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4" fillId="0" borderId="11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4" fillId="0" borderId="65" xfId="0" applyNumberFormat="1" applyFont="1" applyBorder="1" applyAlignment="1">
      <alignment horizontal="center" vertical="center" wrapText="1"/>
    </xf>
    <xf numFmtId="164" fontId="4" fillId="0" borderId="66" xfId="0" applyNumberFormat="1" applyFont="1" applyBorder="1" applyAlignment="1">
      <alignment horizontal="center" vertical="center" wrapText="1"/>
    </xf>
    <xf numFmtId="164" fontId="4" fillId="0" borderId="67" xfId="0" applyNumberFormat="1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63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82" zoomScaleNormal="100" workbookViewId="0">
      <selection activeCell="A85" sqref="A85:XFD94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1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5.6" x14ac:dyDescent="0.3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5.6" x14ac:dyDescent="0.3">
      <c r="A3" s="5"/>
      <c r="B3" s="5"/>
      <c r="C3" s="5"/>
      <c r="D3" s="10" t="s">
        <v>28</v>
      </c>
      <c r="E3" s="15" t="s">
        <v>29</v>
      </c>
      <c r="F3" s="6" t="s">
        <v>65</v>
      </c>
      <c r="G3" s="7" t="s">
        <v>63</v>
      </c>
      <c r="H3" s="5"/>
      <c r="I3" s="5"/>
      <c r="J3" s="5"/>
    </row>
    <row r="4" spans="1:10" ht="15.6" x14ac:dyDescent="0.3">
      <c r="A4" s="15"/>
      <c r="B4" s="26"/>
      <c r="C4" s="26"/>
      <c r="D4" s="27"/>
      <c r="E4" s="26"/>
      <c r="F4" s="26"/>
      <c r="G4" s="26"/>
      <c r="H4" s="26"/>
      <c r="I4" s="26"/>
      <c r="J4" s="26"/>
    </row>
    <row r="5" spans="1:10" ht="27" customHeight="1" x14ac:dyDescent="0.3">
      <c r="A5" s="146" t="s">
        <v>33</v>
      </c>
      <c r="B5" s="146"/>
      <c r="C5" s="146"/>
      <c r="D5" s="146"/>
      <c r="E5" s="26"/>
      <c r="F5" s="26"/>
      <c r="G5" s="26"/>
      <c r="H5" s="26"/>
      <c r="I5" s="26"/>
      <c r="J5" s="26"/>
    </row>
    <row r="6" spans="1:10" x14ac:dyDescent="0.3">
      <c r="A6" s="145" t="s">
        <v>2</v>
      </c>
      <c r="B6" s="145"/>
      <c r="C6" s="145"/>
      <c r="D6" s="145"/>
      <c r="E6" s="26"/>
      <c r="F6" s="26"/>
      <c r="G6" s="26"/>
      <c r="H6" s="26"/>
      <c r="I6" s="26"/>
      <c r="J6" s="26"/>
    </row>
    <row r="7" spans="1:10" x14ac:dyDescent="0.3">
      <c r="A7" s="147" t="s">
        <v>34</v>
      </c>
      <c r="B7" s="147"/>
      <c r="C7" s="147"/>
      <c r="D7" s="147"/>
      <c r="E7" s="26"/>
      <c r="F7" s="26"/>
      <c r="G7" s="26"/>
      <c r="H7" s="26"/>
      <c r="I7" s="26"/>
      <c r="J7" s="26"/>
    </row>
    <row r="8" spans="1:10" x14ac:dyDescent="0.3">
      <c r="A8" s="145" t="s">
        <v>3</v>
      </c>
      <c r="B8" s="145"/>
      <c r="C8" s="145"/>
      <c r="D8" s="145"/>
      <c r="E8" s="26"/>
      <c r="F8" s="26"/>
      <c r="G8" s="26"/>
      <c r="H8" s="26"/>
      <c r="I8" s="26"/>
      <c r="J8" s="26"/>
    </row>
    <row r="9" spans="1:10" ht="9.6" customHeight="1" x14ac:dyDescent="0.3">
      <c r="A9" s="1" t="s">
        <v>4</v>
      </c>
      <c r="B9" s="26"/>
      <c r="C9" s="26"/>
      <c r="D9" s="27"/>
      <c r="E9" s="26"/>
      <c r="F9" s="26"/>
      <c r="G9" s="28"/>
      <c r="H9" s="26"/>
      <c r="I9" s="26"/>
      <c r="J9" s="26"/>
    </row>
    <row r="10" spans="1:10" ht="27.75" customHeight="1" x14ac:dyDescent="0.3">
      <c r="A10" s="150" t="s">
        <v>5</v>
      </c>
      <c r="B10" s="150" t="s">
        <v>6</v>
      </c>
      <c r="C10" s="150" t="s">
        <v>7</v>
      </c>
      <c r="D10" s="151" t="s">
        <v>8</v>
      </c>
      <c r="E10" s="150" t="s">
        <v>9</v>
      </c>
      <c r="F10" s="162" t="s">
        <v>10</v>
      </c>
      <c r="G10" s="138" t="s">
        <v>30</v>
      </c>
      <c r="H10" s="149" t="s">
        <v>11</v>
      </c>
      <c r="I10" s="150"/>
      <c r="J10" s="150" t="s">
        <v>12</v>
      </c>
    </row>
    <row r="11" spans="1:10" ht="35.25" customHeight="1" x14ac:dyDescent="0.3">
      <c r="A11" s="150"/>
      <c r="B11" s="150"/>
      <c r="C11" s="150"/>
      <c r="D11" s="151"/>
      <c r="E11" s="150"/>
      <c r="F11" s="162"/>
      <c r="G11" s="139"/>
      <c r="H11" s="16" t="s">
        <v>13</v>
      </c>
      <c r="I11" s="14" t="s">
        <v>15</v>
      </c>
      <c r="J11" s="150"/>
    </row>
    <row r="12" spans="1:10" ht="31.5" customHeight="1" x14ac:dyDescent="0.3">
      <c r="A12" s="150"/>
      <c r="B12" s="150"/>
      <c r="C12" s="150"/>
      <c r="D12" s="151"/>
      <c r="E12" s="150"/>
      <c r="F12" s="162"/>
      <c r="G12" s="140"/>
      <c r="H12" s="16" t="s">
        <v>14</v>
      </c>
      <c r="I12" s="14" t="s">
        <v>16</v>
      </c>
      <c r="J12" s="150"/>
    </row>
    <row r="13" spans="1:10" x14ac:dyDescent="0.3">
      <c r="A13" s="14">
        <v>1</v>
      </c>
      <c r="B13" s="14">
        <v>2</v>
      </c>
      <c r="C13" s="14">
        <v>3</v>
      </c>
      <c r="D13" s="13">
        <v>4</v>
      </c>
      <c r="E13" s="14">
        <v>5</v>
      </c>
      <c r="F13" s="14">
        <v>6</v>
      </c>
      <c r="G13" s="9">
        <v>7</v>
      </c>
      <c r="H13" s="14">
        <v>8</v>
      </c>
      <c r="I13" s="14">
        <v>9</v>
      </c>
      <c r="J13" s="14">
        <v>10</v>
      </c>
    </row>
    <row r="14" spans="1:10" ht="17.399999999999999" customHeight="1" x14ac:dyDescent="0.3">
      <c r="A14" s="141" t="s">
        <v>47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0" ht="19.95" customHeight="1" x14ac:dyDescent="0.3">
      <c r="A15" s="141" t="s">
        <v>35</v>
      </c>
      <c r="B15" s="141"/>
      <c r="C15" s="141"/>
      <c r="D15" s="141"/>
      <c r="E15" s="141"/>
      <c r="F15" s="141"/>
      <c r="G15" s="141"/>
      <c r="H15" s="141"/>
      <c r="I15" s="141"/>
      <c r="J15" s="141"/>
    </row>
    <row r="16" spans="1:10" ht="22.95" customHeight="1" x14ac:dyDescent="0.3">
      <c r="A16" s="14">
        <v>1</v>
      </c>
      <c r="B16" s="141" t="s">
        <v>61</v>
      </c>
      <c r="C16" s="148"/>
      <c r="D16" s="141"/>
      <c r="E16" s="141"/>
      <c r="F16" s="141"/>
      <c r="G16" s="141"/>
      <c r="H16" s="141"/>
      <c r="I16" s="141"/>
      <c r="J16" s="148"/>
    </row>
    <row r="17" spans="1:10" ht="38.4" customHeight="1" x14ac:dyDescent="0.3">
      <c r="A17" s="127" t="s">
        <v>26</v>
      </c>
      <c r="B17" s="129" t="s">
        <v>62</v>
      </c>
      <c r="C17" s="131" t="s">
        <v>36</v>
      </c>
      <c r="D17" s="44" t="s">
        <v>20</v>
      </c>
      <c r="E17" s="46">
        <v>22010</v>
      </c>
      <c r="F17" s="46">
        <v>22010</v>
      </c>
      <c r="G17" s="46">
        <v>1113.3</v>
      </c>
      <c r="H17" s="46">
        <f t="shared" ref="H17:H26" si="0">F17-G17</f>
        <v>20896.7</v>
      </c>
      <c r="I17" s="69">
        <f>G17/F17*100</f>
        <v>5.058155383916402</v>
      </c>
      <c r="J17" s="133" t="s">
        <v>71</v>
      </c>
    </row>
    <row r="18" spans="1:10" ht="34.200000000000003" customHeight="1" x14ac:dyDescent="0.3">
      <c r="A18" s="128"/>
      <c r="B18" s="130"/>
      <c r="C18" s="130"/>
      <c r="D18" s="80" t="s">
        <v>21</v>
      </c>
      <c r="E18" s="81">
        <v>1269</v>
      </c>
      <c r="F18" s="81">
        <v>1269</v>
      </c>
      <c r="G18" s="81">
        <v>1158</v>
      </c>
      <c r="H18" s="81">
        <f t="shared" si="0"/>
        <v>111</v>
      </c>
      <c r="I18" s="69">
        <f t="shared" ref="I18:I25" si="1">G18/F18*100</f>
        <v>91.252955082742318</v>
      </c>
      <c r="J18" s="134"/>
    </row>
    <row r="19" spans="1:10" ht="42.6" customHeight="1" x14ac:dyDescent="0.3">
      <c r="A19" s="125" t="s">
        <v>27</v>
      </c>
      <c r="B19" s="126" t="s">
        <v>37</v>
      </c>
      <c r="C19" s="135" t="s">
        <v>36</v>
      </c>
      <c r="D19" s="4" t="s">
        <v>20</v>
      </c>
      <c r="E19" s="83">
        <v>6705.4</v>
      </c>
      <c r="F19" s="83">
        <v>6705.4</v>
      </c>
      <c r="G19" s="47">
        <v>2790.8</v>
      </c>
      <c r="H19" s="47">
        <f t="shared" si="0"/>
        <v>3914.5999999999995</v>
      </c>
      <c r="I19" s="29">
        <f t="shared" si="1"/>
        <v>41.620186715184779</v>
      </c>
      <c r="J19" s="142" t="s">
        <v>69</v>
      </c>
    </row>
    <row r="20" spans="1:10" ht="59.4" customHeight="1" x14ac:dyDescent="0.3">
      <c r="A20" s="110"/>
      <c r="B20" s="110"/>
      <c r="C20" s="110"/>
      <c r="D20" s="4" t="s">
        <v>21</v>
      </c>
      <c r="E20" s="47">
        <v>2443.5</v>
      </c>
      <c r="F20" s="47">
        <v>2443.5</v>
      </c>
      <c r="G20" s="47">
        <v>250.2</v>
      </c>
      <c r="H20" s="47">
        <f t="shared" si="0"/>
        <v>2193.3000000000002</v>
      </c>
      <c r="I20" s="29">
        <f t="shared" si="1"/>
        <v>10.239410681399631</v>
      </c>
      <c r="J20" s="143"/>
    </row>
    <row r="21" spans="1:10" ht="42.6" customHeight="1" x14ac:dyDescent="0.3">
      <c r="A21" s="136" t="s">
        <v>66</v>
      </c>
      <c r="B21" s="94" t="s">
        <v>67</v>
      </c>
      <c r="C21" s="96" t="s">
        <v>36</v>
      </c>
      <c r="D21" s="70" t="s">
        <v>20</v>
      </c>
      <c r="E21" s="71">
        <v>0</v>
      </c>
      <c r="F21" s="71">
        <v>0</v>
      </c>
      <c r="G21" s="55">
        <v>0</v>
      </c>
      <c r="H21" s="55">
        <f t="shared" si="0"/>
        <v>0</v>
      </c>
      <c r="I21" s="82">
        <v>0</v>
      </c>
      <c r="J21" s="98" t="s">
        <v>68</v>
      </c>
    </row>
    <row r="22" spans="1:10" ht="34.200000000000003" customHeight="1" x14ac:dyDescent="0.3">
      <c r="A22" s="137"/>
      <c r="B22" s="95"/>
      <c r="C22" s="97"/>
      <c r="D22" s="79" t="s">
        <v>21</v>
      </c>
      <c r="E22" s="46">
        <v>1023.3</v>
      </c>
      <c r="F22" s="46">
        <v>1023.3</v>
      </c>
      <c r="G22" s="46">
        <v>0</v>
      </c>
      <c r="H22" s="46">
        <f t="shared" si="0"/>
        <v>1023.3</v>
      </c>
      <c r="I22" s="69">
        <f t="shared" ref="I22" si="2">G22/F22*100</f>
        <v>0</v>
      </c>
      <c r="J22" s="99"/>
    </row>
    <row r="23" spans="1:10" ht="31.95" customHeight="1" x14ac:dyDescent="0.3">
      <c r="A23" s="141" t="s">
        <v>17</v>
      </c>
      <c r="B23" s="141"/>
      <c r="C23" s="141"/>
      <c r="D23" s="13" t="s">
        <v>18</v>
      </c>
      <c r="E23" s="45">
        <v>0</v>
      </c>
      <c r="F23" s="45">
        <v>0</v>
      </c>
      <c r="G23" s="45">
        <v>0</v>
      </c>
      <c r="H23" s="46">
        <f t="shared" si="0"/>
        <v>0</v>
      </c>
      <c r="I23" s="69">
        <v>0</v>
      </c>
      <c r="J23" s="3" t="s">
        <v>19</v>
      </c>
    </row>
    <row r="24" spans="1:10" ht="45" customHeight="1" x14ac:dyDescent="0.3">
      <c r="A24" s="141"/>
      <c r="B24" s="141"/>
      <c r="C24" s="141"/>
      <c r="D24" s="13" t="s">
        <v>20</v>
      </c>
      <c r="E24" s="45">
        <f>E17+E19+E21</f>
        <v>28715.4</v>
      </c>
      <c r="F24" s="45">
        <f t="shared" ref="F24:G24" si="3">F17+F19+F21</f>
        <v>28715.4</v>
      </c>
      <c r="G24" s="45">
        <f t="shared" si="3"/>
        <v>3904.1000000000004</v>
      </c>
      <c r="H24" s="46">
        <f t="shared" si="0"/>
        <v>24811.300000000003</v>
      </c>
      <c r="I24" s="69">
        <f t="shared" si="1"/>
        <v>13.595840559421077</v>
      </c>
      <c r="J24" s="3" t="s">
        <v>19</v>
      </c>
    </row>
    <row r="25" spans="1:10" ht="28.95" customHeight="1" x14ac:dyDescent="0.3">
      <c r="A25" s="141"/>
      <c r="B25" s="141"/>
      <c r="C25" s="141"/>
      <c r="D25" s="13" t="s">
        <v>21</v>
      </c>
      <c r="E25" s="46">
        <f>E18+E20+E22</f>
        <v>4735.8</v>
      </c>
      <c r="F25" s="46">
        <f t="shared" ref="F25" si="4">F18+F20+F22</f>
        <v>4735.8</v>
      </c>
      <c r="G25" s="46">
        <f>G18+G20+G22</f>
        <v>1408.2</v>
      </c>
      <c r="H25" s="46">
        <f t="shared" si="0"/>
        <v>3327.6000000000004</v>
      </c>
      <c r="I25" s="69">
        <f t="shared" si="1"/>
        <v>29.735208412517423</v>
      </c>
      <c r="J25" s="3" t="s">
        <v>19</v>
      </c>
    </row>
    <row r="26" spans="1:10" ht="38.4" customHeight="1" thickBot="1" x14ac:dyDescent="0.35">
      <c r="A26" s="148"/>
      <c r="B26" s="148"/>
      <c r="C26" s="148"/>
      <c r="D26" s="85" t="s">
        <v>22</v>
      </c>
      <c r="E26" s="86">
        <v>0</v>
      </c>
      <c r="F26" s="86">
        <v>0</v>
      </c>
      <c r="G26" s="86">
        <v>0</v>
      </c>
      <c r="H26" s="46">
        <f t="shared" si="0"/>
        <v>0</v>
      </c>
      <c r="I26" s="69">
        <v>0</v>
      </c>
      <c r="J26" s="87" t="s">
        <v>19</v>
      </c>
    </row>
    <row r="27" spans="1:10" ht="27" thickBot="1" x14ac:dyDescent="0.35">
      <c r="A27" s="163" t="s">
        <v>31</v>
      </c>
      <c r="B27" s="164"/>
      <c r="C27" s="165"/>
      <c r="D27" s="48" t="s">
        <v>18</v>
      </c>
      <c r="E27" s="88">
        <f>E23</f>
        <v>0</v>
      </c>
      <c r="F27" s="51">
        <v>0</v>
      </c>
      <c r="G27" s="89">
        <v>0</v>
      </c>
      <c r="H27" s="51">
        <v>0</v>
      </c>
      <c r="I27" s="90">
        <v>0</v>
      </c>
      <c r="J27" s="49" t="s">
        <v>19</v>
      </c>
    </row>
    <row r="28" spans="1:10" ht="45" customHeight="1" thickBot="1" x14ac:dyDescent="0.35">
      <c r="A28" s="166"/>
      <c r="B28" s="167"/>
      <c r="C28" s="168"/>
      <c r="D28" s="48" t="s">
        <v>20</v>
      </c>
      <c r="E28" s="50">
        <f>E24</f>
        <v>28715.4</v>
      </c>
      <c r="F28" s="50">
        <f t="shared" ref="F28:G28" si="5">F24</f>
        <v>28715.4</v>
      </c>
      <c r="G28" s="50">
        <f t="shared" si="5"/>
        <v>3904.1000000000004</v>
      </c>
      <c r="H28" s="51">
        <f>F28-G28</f>
        <v>24811.300000000003</v>
      </c>
      <c r="I28" s="53">
        <f>G28*100/F28</f>
        <v>13.595840559421079</v>
      </c>
      <c r="J28" s="49" t="s">
        <v>19</v>
      </c>
    </row>
    <row r="29" spans="1:10" ht="27" thickBot="1" x14ac:dyDescent="0.35">
      <c r="A29" s="166"/>
      <c r="B29" s="167"/>
      <c r="C29" s="168"/>
      <c r="D29" s="48" t="s">
        <v>21</v>
      </c>
      <c r="E29" s="50">
        <f>E25</f>
        <v>4735.8</v>
      </c>
      <c r="F29" s="50">
        <f t="shared" ref="F29" si="6">F25</f>
        <v>4735.8</v>
      </c>
      <c r="G29" s="50">
        <f>G25</f>
        <v>1408.2</v>
      </c>
      <c r="H29" s="51">
        <f>F29-G29</f>
        <v>3327.6000000000004</v>
      </c>
      <c r="I29" s="67">
        <f>G29*100/F29</f>
        <v>29.735208412517419</v>
      </c>
      <c r="J29" s="64" t="s">
        <v>19</v>
      </c>
    </row>
    <row r="30" spans="1:10" ht="39.6" customHeight="1" thickBot="1" x14ac:dyDescent="0.35">
      <c r="A30" s="169"/>
      <c r="B30" s="170"/>
      <c r="C30" s="171"/>
      <c r="D30" s="93" t="s">
        <v>22</v>
      </c>
      <c r="E30" s="56">
        <v>0</v>
      </c>
      <c r="F30" s="56">
        <v>0</v>
      </c>
      <c r="G30" s="65">
        <v>0</v>
      </c>
      <c r="H30" s="52">
        <v>0</v>
      </c>
      <c r="I30" s="66">
        <v>0</v>
      </c>
      <c r="J30" s="57" t="s">
        <v>19</v>
      </c>
    </row>
    <row r="31" spans="1:10" ht="23.4" customHeight="1" x14ac:dyDescent="0.3">
      <c r="A31" s="120" t="s">
        <v>38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spans="1:10" ht="24" customHeight="1" x14ac:dyDescent="0.3">
      <c r="A32" s="109" t="s">
        <v>39</v>
      </c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ht="48.75" customHeight="1" x14ac:dyDescent="0.3">
      <c r="A33" s="121" t="s">
        <v>40</v>
      </c>
      <c r="B33" s="122" t="s">
        <v>53</v>
      </c>
      <c r="C33" s="122" t="s">
        <v>36</v>
      </c>
      <c r="D33" s="40" t="s">
        <v>20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41"/>
    </row>
    <row r="34" spans="1:10" ht="51.75" customHeight="1" x14ac:dyDescent="0.3">
      <c r="A34" s="117"/>
      <c r="B34" s="110"/>
      <c r="C34" s="110"/>
      <c r="D34" s="4" t="s">
        <v>21</v>
      </c>
      <c r="E34" s="47">
        <v>8500</v>
      </c>
      <c r="F34" s="47">
        <v>8500</v>
      </c>
      <c r="G34" s="47">
        <v>8500</v>
      </c>
      <c r="H34" s="47">
        <f>F34-G34</f>
        <v>0</v>
      </c>
      <c r="I34" s="47">
        <f>G34/F34*100</f>
        <v>100</v>
      </c>
      <c r="J34" s="74"/>
    </row>
    <row r="35" spans="1:10" ht="53.25" customHeight="1" x14ac:dyDescent="0.3">
      <c r="A35" s="125" t="s">
        <v>41</v>
      </c>
      <c r="B35" s="126" t="s">
        <v>54</v>
      </c>
      <c r="C35" s="126" t="s">
        <v>36</v>
      </c>
      <c r="D35" s="21" t="s">
        <v>20</v>
      </c>
      <c r="E35" s="55">
        <v>748.8</v>
      </c>
      <c r="F35" s="55">
        <v>748.8</v>
      </c>
      <c r="G35" s="55">
        <v>0</v>
      </c>
      <c r="H35" s="47">
        <f>F35-G35</f>
        <v>748.8</v>
      </c>
      <c r="I35" s="91">
        <f t="shared" ref="I35:I43" si="7">G35/F35*100</f>
        <v>0</v>
      </c>
      <c r="J35" s="78" t="s">
        <v>70</v>
      </c>
    </row>
    <row r="36" spans="1:10" ht="45" customHeight="1" x14ac:dyDescent="0.3">
      <c r="A36" s="117"/>
      <c r="B36" s="110"/>
      <c r="C36" s="110"/>
      <c r="D36" s="19" t="s">
        <v>21</v>
      </c>
      <c r="E36" s="46">
        <v>0</v>
      </c>
      <c r="F36" s="46">
        <v>0</v>
      </c>
      <c r="G36" s="46">
        <v>0</v>
      </c>
      <c r="H36" s="46">
        <v>0</v>
      </c>
      <c r="I36" s="47">
        <v>0</v>
      </c>
      <c r="J36" s="8"/>
    </row>
    <row r="37" spans="1:10" ht="26.4" x14ac:dyDescent="0.3">
      <c r="A37" s="109"/>
      <c r="B37" s="109" t="s">
        <v>42</v>
      </c>
      <c r="C37" s="112"/>
      <c r="D37" s="4" t="s">
        <v>18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24"/>
    </row>
    <row r="38" spans="1:10" ht="39.6" x14ac:dyDescent="0.3">
      <c r="A38" s="110"/>
      <c r="B38" s="110"/>
      <c r="C38" s="113"/>
      <c r="D38" s="4" t="s">
        <v>20</v>
      </c>
      <c r="E38" s="47">
        <f>E35+E33</f>
        <v>748.8</v>
      </c>
      <c r="F38" s="47">
        <f t="shared" ref="F38:H38" si="8">F35+F33</f>
        <v>748.8</v>
      </c>
      <c r="G38" s="47">
        <f t="shared" si="8"/>
        <v>0</v>
      </c>
      <c r="H38" s="91">
        <f t="shared" si="8"/>
        <v>748.8</v>
      </c>
      <c r="I38" s="91">
        <f t="shared" si="7"/>
        <v>0</v>
      </c>
      <c r="J38" s="84"/>
    </row>
    <row r="39" spans="1:10" ht="26.4" x14ac:dyDescent="0.3">
      <c r="A39" s="110"/>
      <c r="B39" s="110"/>
      <c r="C39" s="113"/>
      <c r="D39" s="4" t="s">
        <v>21</v>
      </c>
      <c r="E39" s="47">
        <f>E34+E36</f>
        <v>8500</v>
      </c>
      <c r="F39" s="47">
        <f t="shared" ref="F39:H39" si="9">F34+F36</f>
        <v>8500</v>
      </c>
      <c r="G39" s="47">
        <f t="shared" si="9"/>
        <v>8500</v>
      </c>
      <c r="H39" s="47">
        <f t="shared" si="9"/>
        <v>0</v>
      </c>
      <c r="I39" s="47">
        <f t="shared" si="7"/>
        <v>100</v>
      </c>
      <c r="J39" s="24"/>
    </row>
    <row r="40" spans="1:10" ht="39.6" x14ac:dyDescent="0.3">
      <c r="A40" s="110"/>
      <c r="B40" s="110"/>
      <c r="C40" s="113"/>
      <c r="D40" s="4" t="s">
        <v>22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24"/>
    </row>
    <row r="41" spans="1:10" ht="26.4" x14ac:dyDescent="0.3">
      <c r="A41" s="109"/>
      <c r="B41" s="109" t="s">
        <v>43</v>
      </c>
      <c r="C41" s="112"/>
      <c r="D41" s="4" t="s">
        <v>18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24"/>
    </row>
    <row r="42" spans="1:10" ht="39.6" x14ac:dyDescent="0.3">
      <c r="A42" s="110"/>
      <c r="B42" s="110"/>
      <c r="C42" s="113"/>
      <c r="D42" s="4" t="s">
        <v>20</v>
      </c>
      <c r="E42" s="47">
        <f>E38</f>
        <v>748.8</v>
      </c>
      <c r="F42" s="47">
        <f t="shared" ref="F42:H42" si="10">F38</f>
        <v>748.8</v>
      </c>
      <c r="G42" s="47">
        <f t="shared" si="10"/>
        <v>0</v>
      </c>
      <c r="H42" s="91">
        <f t="shared" si="10"/>
        <v>748.8</v>
      </c>
      <c r="I42" s="91">
        <f t="shared" si="7"/>
        <v>0</v>
      </c>
      <c r="J42" s="24"/>
    </row>
    <row r="43" spans="1:10" ht="26.4" x14ac:dyDescent="0.3">
      <c r="A43" s="110"/>
      <c r="B43" s="110"/>
      <c r="C43" s="113"/>
      <c r="D43" s="4" t="s">
        <v>21</v>
      </c>
      <c r="E43" s="47">
        <f>E39</f>
        <v>8500</v>
      </c>
      <c r="F43" s="47">
        <f t="shared" ref="F43:H43" si="11">F39</f>
        <v>8500</v>
      </c>
      <c r="G43" s="47">
        <f t="shared" si="11"/>
        <v>8500</v>
      </c>
      <c r="H43" s="47">
        <f t="shared" si="11"/>
        <v>0</v>
      </c>
      <c r="I43" s="47">
        <f t="shared" si="7"/>
        <v>100</v>
      </c>
      <c r="J43" s="24"/>
    </row>
    <row r="44" spans="1:10" ht="39.6" x14ac:dyDescent="0.3">
      <c r="A44" s="110"/>
      <c r="B44" s="110"/>
      <c r="C44" s="113"/>
      <c r="D44" s="4" t="s">
        <v>22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23"/>
    </row>
    <row r="45" spans="1:10" ht="21" customHeight="1" x14ac:dyDescent="0.3">
      <c r="A45" s="115" t="s">
        <v>48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ht="17.399999999999999" customHeight="1" x14ac:dyDescent="0.3">
      <c r="A46" s="109" t="s">
        <v>55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10" ht="21.6" customHeight="1" x14ac:dyDescent="0.3">
      <c r="A47" s="109" t="s">
        <v>49</v>
      </c>
      <c r="B47" s="109"/>
      <c r="C47" s="109"/>
      <c r="D47" s="109"/>
      <c r="E47" s="109"/>
      <c r="F47" s="109"/>
      <c r="G47" s="109"/>
      <c r="H47" s="109"/>
      <c r="I47" s="109"/>
      <c r="J47" s="109"/>
    </row>
    <row r="48" spans="1:10" ht="89.4" customHeight="1" x14ac:dyDescent="0.3">
      <c r="A48" s="121" t="s">
        <v>46</v>
      </c>
      <c r="B48" s="122" t="s">
        <v>56</v>
      </c>
      <c r="C48" s="122" t="s">
        <v>36</v>
      </c>
      <c r="D48" s="40" t="s">
        <v>20</v>
      </c>
      <c r="E48" s="54">
        <v>28226</v>
      </c>
      <c r="F48" s="54">
        <v>28226</v>
      </c>
      <c r="G48" s="54">
        <v>7077.3</v>
      </c>
      <c r="H48" s="54">
        <f>F48-G48</f>
        <v>21148.7</v>
      </c>
      <c r="I48" s="42">
        <f>G48*100/F48</f>
        <v>25.073690923262241</v>
      </c>
      <c r="J48" s="123" t="s">
        <v>72</v>
      </c>
    </row>
    <row r="49" spans="1:10" ht="69.599999999999994" customHeight="1" x14ac:dyDescent="0.3">
      <c r="A49" s="117"/>
      <c r="B49" s="110"/>
      <c r="C49" s="110"/>
      <c r="D49" s="4" t="s">
        <v>21</v>
      </c>
      <c r="E49" s="47">
        <v>3137</v>
      </c>
      <c r="F49" s="47">
        <v>3137</v>
      </c>
      <c r="G49" s="47">
        <v>1187</v>
      </c>
      <c r="H49" s="47">
        <f>F49-G49</f>
        <v>1950</v>
      </c>
      <c r="I49" s="29">
        <f>G49*100/F49</f>
        <v>37.838699394325786</v>
      </c>
      <c r="J49" s="124"/>
    </row>
    <row r="50" spans="1:10" ht="27" customHeight="1" x14ac:dyDescent="0.3">
      <c r="A50" s="109"/>
      <c r="B50" s="109" t="s">
        <v>44</v>
      </c>
      <c r="C50" s="112"/>
      <c r="D50" s="4" t="s">
        <v>18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4"/>
    </row>
    <row r="51" spans="1:10" ht="40.200000000000003" customHeight="1" x14ac:dyDescent="0.3">
      <c r="A51" s="110"/>
      <c r="B51" s="110"/>
      <c r="C51" s="113"/>
      <c r="D51" s="4" t="s">
        <v>20</v>
      </c>
      <c r="E51" s="47">
        <f>E48</f>
        <v>28226</v>
      </c>
      <c r="F51" s="47">
        <f t="shared" ref="F51:H51" si="12">F48</f>
        <v>28226</v>
      </c>
      <c r="G51" s="47">
        <f t="shared" si="12"/>
        <v>7077.3</v>
      </c>
      <c r="H51" s="47">
        <f t="shared" si="12"/>
        <v>21148.7</v>
      </c>
      <c r="I51" s="29">
        <f>G51*100/F51</f>
        <v>25.073690923262241</v>
      </c>
      <c r="J51" s="24" t="s">
        <v>19</v>
      </c>
    </row>
    <row r="52" spans="1:10" ht="26.4" x14ac:dyDescent="0.3">
      <c r="A52" s="110"/>
      <c r="B52" s="110"/>
      <c r="C52" s="113"/>
      <c r="D52" s="4" t="s">
        <v>21</v>
      </c>
      <c r="E52" s="47">
        <f>E49</f>
        <v>3137</v>
      </c>
      <c r="F52" s="47">
        <f t="shared" ref="F52:H52" si="13">F49</f>
        <v>3137</v>
      </c>
      <c r="G52" s="47">
        <f t="shared" si="13"/>
        <v>1187</v>
      </c>
      <c r="H52" s="47">
        <f t="shared" si="13"/>
        <v>1950</v>
      </c>
      <c r="I52" s="29">
        <f>G52*100/F52</f>
        <v>37.838699394325786</v>
      </c>
      <c r="J52" s="24" t="s">
        <v>19</v>
      </c>
    </row>
    <row r="53" spans="1:10" ht="39.6" x14ac:dyDescent="0.3">
      <c r="A53" s="110"/>
      <c r="B53" s="110"/>
      <c r="C53" s="113"/>
      <c r="D53" s="4" t="s">
        <v>22</v>
      </c>
      <c r="E53" s="47">
        <v>0</v>
      </c>
      <c r="F53" s="47">
        <v>0</v>
      </c>
      <c r="G53" s="47">
        <v>0</v>
      </c>
      <c r="H53" s="47">
        <v>0</v>
      </c>
      <c r="I53" s="29">
        <v>0</v>
      </c>
      <c r="J53" s="23"/>
    </row>
    <row r="54" spans="1:10" ht="29.4" customHeight="1" x14ac:dyDescent="0.3">
      <c r="A54" s="118"/>
      <c r="B54" s="118" t="s">
        <v>45</v>
      </c>
      <c r="C54" s="118"/>
      <c r="D54" s="4" t="s">
        <v>18</v>
      </c>
      <c r="E54" s="47">
        <v>0</v>
      </c>
      <c r="F54" s="47">
        <v>0</v>
      </c>
      <c r="G54" s="47">
        <v>0</v>
      </c>
      <c r="H54" s="47">
        <v>0</v>
      </c>
      <c r="I54" s="29">
        <v>0</v>
      </c>
      <c r="J54" s="24"/>
    </row>
    <row r="55" spans="1:10" ht="42" customHeight="1" x14ac:dyDescent="0.3">
      <c r="A55" s="119"/>
      <c r="B55" s="119"/>
      <c r="C55" s="119"/>
      <c r="D55" s="4" t="s">
        <v>20</v>
      </c>
      <c r="E55" s="47">
        <f>E51</f>
        <v>28226</v>
      </c>
      <c r="F55" s="47">
        <f t="shared" ref="F55:H55" si="14">F51</f>
        <v>28226</v>
      </c>
      <c r="G55" s="47">
        <f t="shared" si="14"/>
        <v>7077.3</v>
      </c>
      <c r="H55" s="47">
        <f t="shared" si="14"/>
        <v>21148.7</v>
      </c>
      <c r="I55" s="29">
        <f>G55*100/F55</f>
        <v>25.073690923262241</v>
      </c>
      <c r="J55" s="24" t="s">
        <v>19</v>
      </c>
    </row>
    <row r="56" spans="1:10" ht="27.6" customHeight="1" x14ac:dyDescent="0.3">
      <c r="A56" s="119"/>
      <c r="B56" s="119"/>
      <c r="C56" s="119"/>
      <c r="D56" s="4" t="s">
        <v>21</v>
      </c>
      <c r="E56" s="47">
        <f>E52</f>
        <v>3137</v>
      </c>
      <c r="F56" s="47">
        <f t="shared" ref="F56:H56" si="15">F52</f>
        <v>3137</v>
      </c>
      <c r="G56" s="47">
        <f t="shared" si="15"/>
        <v>1187</v>
      </c>
      <c r="H56" s="47">
        <f t="shared" si="15"/>
        <v>1950</v>
      </c>
      <c r="I56" s="29">
        <f>G56*100/F56</f>
        <v>37.838699394325786</v>
      </c>
      <c r="J56" s="24" t="s">
        <v>19</v>
      </c>
    </row>
    <row r="57" spans="1:10" ht="39.6" x14ac:dyDescent="0.3">
      <c r="A57" s="120"/>
      <c r="B57" s="120"/>
      <c r="C57" s="120"/>
      <c r="D57" s="4" t="s">
        <v>22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3"/>
    </row>
    <row r="58" spans="1:10" ht="19.8" customHeight="1" x14ac:dyDescent="0.3">
      <c r="A58" s="116" t="s">
        <v>50</v>
      </c>
      <c r="B58" s="116"/>
      <c r="C58" s="116"/>
      <c r="D58" s="116"/>
      <c r="E58" s="116"/>
      <c r="F58" s="116"/>
      <c r="G58" s="116"/>
      <c r="H58" s="116"/>
      <c r="I58" s="116"/>
      <c r="J58" s="116"/>
    </row>
    <row r="59" spans="1:10" ht="50.25" customHeight="1" x14ac:dyDescent="0.3">
      <c r="A59" s="117" t="s">
        <v>52</v>
      </c>
      <c r="B59" s="110" t="s">
        <v>57</v>
      </c>
      <c r="C59" s="110" t="s">
        <v>60</v>
      </c>
      <c r="D59" s="4" t="s">
        <v>20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22"/>
    </row>
    <row r="60" spans="1:10" s="11" customFormat="1" ht="40.5" customHeight="1" x14ac:dyDescent="0.3">
      <c r="A60" s="117"/>
      <c r="B60" s="110"/>
      <c r="C60" s="110"/>
      <c r="D60" s="25" t="s">
        <v>21</v>
      </c>
      <c r="E60" s="91">
        <v>30355</v>
      </c>
      <c r="F60" s="91">
        <v>30355</v>
      </c>
      <c r="G60" s="91">
        <v>18159.8</v>
      </c>
      <c r="H60" s="91">
        <f>F60-G60</f>
        <v>12195.2</v>
      </c>
      <c r="I60" s="91">
        <f>G60/F60*100</f>
        <v>59.824740569922582</v>
      </c>
      <c r="J60" s="92"/>
    </row>
    <row r="61" spans="1:10" ht="39.6" x14ac:dyDescent="0.3">
      <c r="A61" s="117"/>
      <c r="B61" s="110"/>
      <c r="C61" s="110" t="s">
        <v>36</v>
      </c>
      <c r="D61" s="20" t="s">
        <v>20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73"/>
    </row>
    <row r="62" spans="1:10" ht="26.4" x14ac:dyDescent="0.3">
      <c r="A62" s="117"/>
      <c r="B62" s="110"/>
      <c r="C62" s="110"/>
      <c r="D62" s="25" t="s">
        <v>21</v>
      </c>
      <c r="E62" s="47">
        <v>793.5</v>
      </c>
      <c r="F62" s="47">
        <v>793.5</v>
      </c>
      <c r="G62" s="47">
        <v>396.6</v>
      </c>
      <c r="H62" s="47">
        <f>F62-G62</f>
        <v>396.9</v>
      </c>
      <c r="I62" s="47">
        <f>G62/F62*100</f>
        <v>49.981096408317583</v>
      </c>
      <c r="J62" s="72"/>
    </row>
    <row r="63" spans="1:10" ht="26.4" x14ac:dyDescent="0.3">
      <c r="A63" s="109"/>
      <c r="B63" s="109" t="s">
        <v>51</v>
      </c>
      <c r="C63" s="112"/>
      <c r="D63" s="4" t="s">
        <v>18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24"/>
    </row>
    <row r="64" spans="1:10" ht="39.6" x14ac:dyDescent="0.3">
      <c r="A64" s="110"/>
      <c r="B64" s="110"/>
      <c r="C64" s="113"/>
      <c r="D64" s="4" t="s">
        <v>20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24"/>
    </row>
    <row r="65" spans="1:10" ht="26.4" x14ac:dyDescent="0.3">
      <c r="A65" s="110"/>
      <c r="B65" s="110"/>
      <c r="C65" s="113"/>
      <c r="D65" s="4" t="s">
        <v>21</v>
      </c>
      <c r="E65" s="47">
        <f>E60+E62</f>
        <v>31148.5</v>
      </c>
      <c r="F65" s="47">
        <f t="shared" ref="F65:H65" si="16">F60+F62</f>
        <v>31148.5</v>
      </c>
      <c r="G65" s="47">
        <f t="shared" si="16"/>
        <v>18556.399999999998</v>
      </c>
      <c r="H65" s="47">
        <f t="shared" si="16"/>
        <v>12592.1</v>
      </c>
      <c r="I65" s="47">
        <f>G65/F65*100</f>
        <v>59.573976274940996</v>
      </c>
      <c r="J65" s="43"/>
    </row>
    <row r="66" spans="1:10" ht="40.200000000000003" thickBot="1" x14ac:dyDescent="0.35">
      <c r="A66" s="111"/>
      <c r="B66" s="111"/>
      <c r="C66" s="114"/>
      <c r="D66" s="31" t="s">
        <v>22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30"/>
    </row>
    <row r="67" spans="1:10" ht="26.4" customHeight="1" thickBot="1" x14ac:dyDescent="0.35">
      <c r="A67" s="100" t="s">
        <v>32</v>
      </c>
      <c r="B67" s="101"/>
      <c r="C67" s="102"/>
      <c r="D67" s="76" t="s">
        <v>64</v>
      </c>
      <c r="E67" s="77">
        <f>E68+E69+E70+E71</f>
        <v>105211.5</v>
      </c>
      <c r="F67" s="77">
        <f t="shared" ref="F67:G67" si="17">F68+F69+F70+F71</f>
        <v>105211.5</v>
      </c>
      <c r="G67" s="77">
        <f t="shared" si="17"/>
        <v>40633</v>
      </c>
      <c r="H67" s="77">
        <f>H68+H69+H70+H71</f>
        <v>64578.5</v>
      </c>
      <c r="I67" s="77">
        <f>G67/F67*100</f>
        <v>38.620302913654875</v>
      </c>
      <c r="J67" s="75" t="s">
        <v>19</v>
      </c>
    </row>
    <row r="68" spans="1:10" s="11" customFormat="1" ht="27.6" customHeight="1" thickBot="1" x14ac:dyDescent="0.35">
      <c r="A68" s="103"/>
      <c r="B68" s="104"/>
      <c r="C68" s="105"/>
      <c r="D68" s="32" t="s">
        <v>18</v>
      </c>
      <c r="E68" s="33">
        <v>0</v>
      </c>
      <c r="F68" s="33">
        <v>0</v>
      </c>
      <c r="G68" s="33">
        <v>0</v>
      </c>
      <c r="H68" s="33">
        <v>0</v>
      </c>
      <c r="I68" s="77">
        <v>0</v>
      </c>
      <c r="J68" s="34" t="s">
        <v>19</v>
      </c>
    </row>
    <row r="69" spans="1:10" s="11" customFormat="1" ht="40.950000000000003" customHeight="1" thickBot="1" x14ac:dyDescent="0.35">
      <c r="A69" s="103"/>
      <c r="B69" s="104"/>
      <c r="C69" s="105"/>
      <c r="D69" s="35" t="s">
        <v>20</v>
      </c>
      <c r="E69" s="17">
        <f>E64+E55+E42+E28</f>
        <v>57690.2</v>
      </c>
      <c r="F69" s="17">
        <f t="shared" ref="F69" si="18">F64+F55+F42+F28</f>
        <v>57690.2</v>
      </c>
      <c r="G69" s="17">
        <f>G64+G55+G42+G28</f>
        <v>10981.400000000001</v>
      </c>
      <c r="H69" s="17">
        <f>F69-G69</f>
        <v>46708.799999999996</v>
      </c>
      <c r="I69" s="77">
        <f t="shared" ref="I69" si="19">G69/F69*100</f>
        <v>19.035122083126772</v>
      </c>
      <c r="J69" s="36" t="s">
        <v>19</v>
      </c>
    </row>
    <row r="70" spans="1:10" s="11" customFormat="1" ht="29.4" customHeight="1" thickBot="1" x14ac:dyDescent="0.35">
      <c r="A70" s="103"/>
      <c r="B70" s="104"/>
      <c r="C70" s="105"/>
      <c r="D70" s="35" t="s">
        <v>21</v>
      </c>
      <c r="E70" s="17">
        <f>E65+E56+E43+E29</f>
        <v>47521.3</v>
      </c>
      <c r="F70" s="17">
        <f t="shared" ref="F70:G70" si="20">F65+F56+F43+F29</f>
        <v>47521.3</v>
      </c>
      <c r="G70" s="17">
        <f t="shared" si="20"/>
        <v>29651.599999999999</v>
      </c>
      <c r="H70" s="17">
        <f>F70-G70</f>
        <v>17869.700000000004</v>
      </c>
      <c r="I70" s="77">
        <f>G70/F70*100</f>
        <v>62.396441174799499</v>
      </c>
      <c r="J70" s="36" t="s">
        <v>19</v>
      </c>
    </row>
    <row r="71" spans="1:10" s="11" customFormat="1" ht="40.200000000000003" thickBot="1" x14ac:dyDescent="0.35">
      <c r="A71" s="106"/>
      <c r="B71" s="107"/>
      <c r="C71" s="108"/>
      <c r="D71" s="37" t="s">
        <v>22</v>
      </c>
      <c r="E71" s="38">
        <v>0</v>
      </c>
      <c r="F71" s="38">
        <v>0</v>
      </c>
      <c r="G71" s="38">
        <v>0</v>
      </c>
      <c r="H71" s="38">
        <v>0</v>
      </c>
      <c r="I71" s="63">
        <v>0</v>
      </c>
      <c r="J71" s="39" t="s">
        <v>19</v>
      </c>
    </row>
    <row r="72" spans="1:10" s="11" customFormat="1" x14ac:dyDescent="0.3">
      <c r="A72" s="161" t="s">
        <v>23</v>
      </c>
      <c r="B72" s="161"/>
      <c r="C72" s="161"/>
      <c r="D72" s="161"/>
      <c r="E72" s="161"/>
      <c r="F72" s="161"/>
      <c r="G72" s="161"/>
      <c r="H72" s="161"/>
      <c r="I72" s="161"/>
      <c r="J72" s="161"/>
    </row>
    <row r="73" spans="1:10" s="11" customFormat="1" ht="26.4" x14ac:dyDescent="0.3">
      <c r="A73" s="151" t="s">
        <v>58</v>
      </c>
      <c r="B73" s="151"/>
      <c r="C73" s="151"/>
      <c r="D73" s="13" t="s">
        <v>18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8" t="s">
        <v>19</v>
      </c>
    </row>
    <row r="74" spans="1:10" s="11" customFormat="1" ht="39.6" x14ac:dyDescent="0.3">
      <c r="A74" s="151"/>
      <c r="B74" s="151"/>
      <c r="C74" s="151"/>
      <c r="D74" s="79" t="s">
        <v>20</v>
      </c>
      <c r="E74" s="12">
        <f>E69</f>
        <v>57690.2</v>
      </c>
      <c r="F74" s="12">
        <f t="shared" ref="F74:H74" si="21">F69</f>
        <v>57690.2</v>
      </c>
      <c r="G74" s="12">
        <f t="shared" si="21"/>
        <v>10981.400000000001</v>
      </c>
      <c r="H74" s="12">
        <f t="shared" si="21"/>
        <v>46708.799999999996</v>
      </c>
      <c r="I74" s="12">
        <f t="shared" ref="I74:I82" si="22">G74/F74*100</f>
        <v>19.035122083126772</v>
      </c>
      <c r="J74" s="18" t="s">
        <v>19</v>
      </c>
    </row>
    <row r="75" spans="1:10" s="11" customFormat="1" ht="15" customHeight="1" x14ac:dyDescent="0.3">
      <c r="A75" s="151"/>
      <c r="B75" s="151"/>
      <c r="C75" s="151"/>
      <c r="D75" s="79" t="s">
        <v>21</v>
      </c>
      <c r="E75" s="12">
        <f>E70-E80</f>
        <v>17166.300000000003</v>
      </c>
      <c r="F75" s="12">
        <f>F70-F80</f>
        <v>17166.300000000003</v>
      </c>
      <c r="G75" s="12">
        <f t="shared" ref="G75" si="23">G70-G80</f>
        <v>11491.8</v>
      </c>
      <c r="H75" s="12">
        <f>H70-H80</f>
        <v>5674.5000000000036</v>
      </c>
      <c r="I75" s="12">
        <f t="shared" si="22"/>
        <v>66.943954142709828</v>
      </c>
      <c r="J75" s="18"/>
    </row>
    <row r="76" spans="1:10" s="11" customFormat="1" ht="39.6" x14ac:dyDescent="0.3">
      <c r="A76" s="151"/>
      <c r="B76" s="151"/>
      <c r="C76" s="151"/>
      <c r="D76" s="13" t="s">
        <v>22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8" t="s">
        <v>19</v>
      </c>
    </row>
    <row r="77" spans="1:10" s="62" customFormat="1" x14ac:dyDescent="0.3">
      <c r="A77" s="151"/>
      <c r="B77" s="151"/>
      <c r="C77" s="151"/>
      <c r="D77" s="59" t="s">
        <v>25</v>
      </c>
      <c r="E77" s="60">
        <f>E74+E75</f>
        <v>74856.5</v>
      </c>
      <c r="F77" s="60">
        <f t="shared" ref="F77:H77" si="24">F74+F75</f>
        <v>74856.5</v>
      </c>
      <c r="G77" s="60">
        <f t="shared" si="24"/>
        <v>22473.200000000001</v>
      </c>
      <c r="H77" s="60">
        <f t="shared" si="24"/>
        <v>52383.3</v>
      </c>
      <c r="I77" s="60">
        <f t="shared" si="22"/>
        <v>30.021708201692572</v>
      </c>
      <c r="J77" s="61" t="s">
        <v>19</v>
      </c>
    </row>
    <row r="78" spans="1:10" s="11" customFormat="1" ht="25.5" customHeight="1" x14ac:dyDescent="0.3">
      <c r="A78" s="152" t="s">
        <v>59</v>
      </c>
      <c r="B78" s="153"/>
      <c r="C78" s="154"/>
      <c r="D78" s="13" t="s">
        <v>18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8" t="s">
        <v>19</v>
      </c>
    </row>
    <row r="79" spans="1:10" s="11" customFormat="1" ht="39" customHeight="1" x14ac:dyDescent="0.3">
      <c r="A79" s="155"/>
      <c r="B79" s="156"/>
      <c r="C79" s="157"/>
      <c r="D79" s="13" t="s">
        <v>20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8" t="s">
        <v>19</v>
      </c>
    </row>
    <row r="80" spans="1:10" s="11" customFormat="1" ht="21.6" customHeight="1" x14ac:dyDescent="0.3">
      <c r="A80" s="155"/>
      <c r="B80" s="156"/>
      <c r="C80" s="157"/>
      <c r="D80" s="13" t="s">
        <v>21</v>
      </c>
      <c r="E80" s="12">
        <f>E60</f>
        <v>30355</v>
      </c>
      <c r="F80" s="12">
        <f>F60</f>
        <v>30355</v>
      </c>
      <c r="G80" s="12">
        <f>G60</f>
        <v>18159.8</v>
      </c>
      <c r="H80" s="12">
        <f>F80-G80</f>
        <v>12195.2</v>
      </c>
      <c r="I80" s="12">
        <f t="shared" si="22"/>
        <v>59.824740569922582</v>
      </c>
      <c r="J80" s="18" t="s">
        <v>19</v>
      </c>
    </row>
    <row r="81" spans="1:10" s="11" customFormat="1" ht="39.6" x14ac:dyDescent="0.3">
      <c r="A81" s="155"/>
      <c r="B81" s="156"/>
      <c r="C81" s="157"/>
      <c r="D81" s="13" t="s">
        <v>22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8" t="s">
        <v>19</v>
      </c>
    </row>
    <row r="82" spans="1:10" s="62" customFormat="1" x14ac:dyDescent="0.3">
      <c r="A82" s="158"/>
      <c r="B82" s="159"/>
      <c r="C82" s="160"/>
      <c r="D82" s="59" t="s">
        <v>25</v>
      </c>
      <c r="E82" s="60">
        <f>E80</f>
        <v>30355</v>
      </c>
      <c r="F82" s="60">
        <f t="shared" ref="F82:H82" si="25">F80</f>
        <v>30355</v>
      </c>
      <c r="G82" s="60">
        <f t="shared" si="25"/>
        <v>18159.8</v>
      </c>
      <c r="H82" s="60">
        <f t="shared" si="25"/>
        <v>12195.2</v>
      </c>
      <c r="I82" s="60">
        <f t="shared" si="22"/>
        <v>59.824740569922582</v>
      </c>
      <c r="J82" s="61" t="s">
        <v>19</v>
      </c>
    </row>
    <row r="83" spans="1:10" ht="11.4" customHeight="1" x14ac:dyDescent="0.3">
      <c r="A83" s="2" t="s">
        <v>24</v>
      </c>
      <c r="B83" s="26"/>
      <c r="C83" s="26"/>
      <c r="D83" s="27"/>
      <c r="E83" s="26"/>
      <c r="F83" s="26"/>
      <c r="G83" s="26"/>
      <c r="H83" s="26"/>
      <c r="I83" s="26"/>
      <c r="J83" s="26"/>
    </row>
    <row r="84" spans="1:10" ht="15.6" x14ac:dyDescent="0.3">
      <c r="A84" s="2"/>
      <c r="B84" s="26"/>
      <c r="C84" s="26"/>
      <c r="D84" s="27"/>
      <c r="E84" s="68"/>
      <c r="F84" s="26"/>
      <c r="G84" s="26"/>
      <c r="H84" s="26"/>
      <c r="I84" s="26"/>
      <c r="J84" s="26"/>
    </row>
    <row r="85" spans="1:10" x14ac:dyDescent="0.3">
      <c r="A85" s="26"/>
      <c r="B85" s="26"/>
      <c r="C85" s="26"/>
      <c r="D85" s="27"/>
      <c r="E85" s="26"/>
      <c r="F85" s="26"/>
      <c r="G85" s="26"/>
      <c r="H85" s="26"/>
      <c r="I85" s="26"/>
      <c r="J85" s="26"/>
    </row>
    <row r="86" spans="1:10" x14ac:dyDescent="0.3">
      <c r="A86" s="26"/>
      <c r="B86" s="26"/>
      <c r="C86" s="26"/>
      <c r="D86" s="27"/>
      <c r="E86" s="26"/>
      <c r="F86" s="26"/>
      <c r="G86" s="26"/>
      <c r="H86" s="26"/>
      <c r="I86" s="26"/>
      <c r="J86" s="26"/>
    </row>
  </sheetData>
  <mergeCells count="71">
    <mergeCell ref="B16:J16"/>
    <mergeCell ref="A23:C26"/>
    <mergeCell ref="H10:I10"/>
    <mergeCell ref="J10:J12"/>
    <mergeCell ref="A10:A12"/>
    <mergeCell ref="D10:D12"/>
    <mergeCell ref="A78:C82"/>
    <mergeCell ref="A72:J72"/>
    <mergeCell ref="A73:C77"/>
    <mergeCell ref="E10:E12"/>
    <mergeCell ref="F10:F12"/>
    <mergeCell ref="A27:C30"/>
    <mergeCell ref="B10:B12"/>
    <mergeCell ref="C10:C12"/>
    <mergeCell ref="G10:G12"/>
    <mergeCell ref="A14:J14"/>
    <mergeCell ref="A15:J15"/>
    <mergeCell ref="J19:J20"/>
    <mergeCell ref="A1:J1"/>
    <mergeCell ref="A2:J2"/>
    <mergeCell ref="A6:D6"/>
    <mergeCell ref="A8:D8"/>
    <mergeCell ref="A5:D5"/>
    <mergeCell ref="A7:D7"/>
    <mergeCell ref="A35:A36"/>
    <mergeCell ref="B35:B36"/>
    <mergeCell ref="C35:C36"/>
    <mergeCell ref="A17:A18"/>
    <mergeCell ref="B17:B18"/>
    <mergeCell ref="C17:C18"/>
    <mergeCell ref="A31:J31"/>
    <mergeCell ref="A33:A34"/>
    <mergeCell ref="B33:B34"/>
    <mergeCell ref="C33:C34"/>
    <mergeCell ref="J17:J18"/>
    <mergeCell ref="A19:A20"/>
    <mergeCell ref="B19:B20"/>
    <mergeCell ref="C19:C20"/>
    <mergeCell ref="A32:J32"/>
    <mergeCell ref="A21:A22"/>
    <mergeCell ref="A37:A40"/>
    <mergeCell ref="B37:B40"/>
    <mergeCell ref="C37:C40"/>
    <mergeCell ref="A41:A44"/>
    <mergeCell ref="B41:B44"/>
    <mergeCell ref="C41:C44"/>
    <mergeCell ref="A54:A57"/>
    <mergeCell ref="B54:B57"/>
    <mergeCell ref="C54:C57"/>
    <mergeCell ref="A46:J46"/>
    <mergeCell ref="A47:J47"/>
    <mergeCell ref="A48:A49"/>
    <mergeCell ref="B48:B49"/>
    <mergeCell ref="C48:C49"/>
    <mergeCell ref="J48:J49"/>
    <mergeCell ref="B21:B22"/>
    <mergeCell ref="C21:C22"/>
    <mergeCell ref="J21:J22"/>
    <mergeCell ref="A67:C71"/>
    <mergeCell ref="A63:A66"/>
    <mergeCell ref="B63:B66"/>
    <mergeCell ref="C63:C66"/>
    <mergeCell ref="A45:J45"/>
    <mergeCell ref="A58:J58"/>
    <mergeCell ref="A59:A62"/>
    <mergeCell ref="B59:B62"/>
    <mergeCell ref="C59:C60"/>
    <mergeCell ref="C61:C62"/>
    <mergeCell ref="A50:A53"/>
    <mergeCell ref="B50:B53"/>
    <mergeCell ref="C50:C53"/>
  </mergeCells>
  <pageMargins left="0.55118110236220474" right="0.15748031496062992" top="0.35433070866141736" bottom="0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2015-07-15T09:10:47Z</dcterms:modified>
</cp:coreProperties>
</file>