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8" i="1" l="1"/>
  <c r="G48" i="1"/>
  <c r="G47" i="1"/>
  <c r="E42" i="1" l="1"/>
  <c r="F39" i="1"/>
  <c r="F42" i="1" s="1"/>
  <c r="F38" i="1"/>
  <c r="E34" i="1"/>
  <c r="F28" i="1"/>
  <c r="H64" i="1" l="1"/>
  <c r="G61" i="1" l="1"/>
  <c r="G58" i="1"/>
  <c r="G57" i="1"/>
  <c r="G34" i="1"/>
  <c r="H39" i="1" l="1"/>
  <c r="H42" i="1" s="1"/>
  <c r="H38" i="1"/>
  <c r="H19" i="1"/>
  <c r="H21" i="1"/>
  <c r="H22" i="1"/>
  <c r="H24" i="1"/>
  <c r="H25" i="1"/>
  <c r="H27" i="1"/>
  <c r="H28" i="1"/>
  <c r="H30" i="1"/>
  <c r="H18" i="1"/>
  <c r="I18" i="1"/>
  <c r="I19" i="1"/>
  <c r="E20" i="1"/>
  <c r="F20" i="1"/>
  <c r="G20" i="1"/>
  <c r="I20" i="1" s="1"/>
  <c r="H20" i="1" l="1"/>
  <c r="I38" i="1"/>
  <c r="I25" i="1"/>
  <c r="F65" i="1"/>
  <c r="F62" i="1"/>
  <c r="F61" i="1"/>
  <c r="F58" i="1"/>
  <c r="H58" i="1" s="1"/>
  <c r="F57" i="1"/>
  <c r="H57" i="1" s="1"/>
  <c r="E59" i="1"/>
  <c r="E51" i="1"/>
  <c r="F51" i="1" s="1"/>
  <c r="E50" i="1"/>
  <c r="F50" i="1" s="1"/>
  <c r="F48" i="1"/>
  <c r="H48" i="1" s="1"/>
  <c r="F47" i="1"/>
  <c r="H47" i="1" s="1"/>
  <c r="E49" i="1"/>
  <c r="F41" i="1"/>
  <c r="G41" i="1"/>
  <c r="G43" i="1" s="1"/>
  <c r="H41" i="1"/>
  <c r="H43" i="1" s="1"/>
  <c r="E41" i="1"/>
  <c r="E43" i="1" s="1"/>
  <c r="F40" i="1"/>
  <c r="I40" i="1" s="1"/>
  <c r="G40" i="1"/>
  <c r="E40" i="1"/>
  <c r="F34" i="1"/>
  <c r="F33" i="1"/>
  <c r="G33" i="1"/>
  <c r="E33" i="1"/>
  <c r="F31" i="1"/>
  <c r="F32" i="1" s="1"/>
  <c r="G31" i="1"/>
  <c r="E31" i="1"/>
  <c r="G29" i="1"/>
  <c r="F29" i="1"/>
  <c r="E29" i="1"/>
  <c r="G26" i="1"/>
  <c r="F26" i="1"/>
  <c r="E26" i="1"/>
  <c r="G23" i="1"/>
  <c r="H23" i="1" s="1"/>
  <c r="F23" i="1"/>
  <c r="E23" i="1"/>
  <c r="I48" i="1" l="1"/>
  <c r="F55" i="1"/>
  <c r="E54" i="1"/>
  <c r="E32" i="1"/>
  <c r="E55" i="1"/>
  <c r="F43" i="1"/>
  <c r="I43" i="1" s="1"/>
  <c r="F54" i="1"/>
  <c r="H34" i="1"/>
  <c r="I26" i="1"/>
  <c r="H26" i="1"/>
  <c r="G32" i="1"/>
  <c r="H32" i="1" s="1"/>
  <c r="H31" i="1"/>
  <c r="H29" i="1"/>
  <c r="I29" i="1"/>
  <c r="I33" i="1"/>
  <c r="H33" i="1"/>
  <c r="H61" i="1"/>
  <c r="I47" i="1"/>
  <c r="I57" i="1"/>
  <c r="G50" i="1"/>
  <c r="H50" i="1" s="1"/>
  <c r="I34" i="1"/>
  <c r="G62" i="1"/>
  <c r="I62" i="1" s="1"/>
  <c r="G51" i="1"/>
  <c r="I51" i="1" s="1"/>
  <c r="I28" i="1"/>
  <c r="I50" i="1"/>
  <c r="I31" i="1"/>
  <c r="I32" i="1" s="1"/>
  <c r="G65" i="1"/>
  <c r="I65" i="1" s="1"/>
  <c r="G49" i="1"/>
  <c r="I41" i="1"/>
  <c r="I58" i="1"/>
  <c r="G59" i="1"/>
  <c r="I59" i="1" s="1"/>
  <c r="F59" i="1"/>
  <c r="F52" i="1"/>
  <c r="F49" i="1"/>
  <c r="E52" i="1"/>
  <c r="E35" i="1"/>
  <c r="G35" i="1"/>
  <c r="F35" i="1"/>
  <c r="H59" i="1" l="1"/>
  <c r="H51" i="1"/>
  <c r="G55" i="1"/>
  <c r="H55" i="1" s="1"/>
  <c r="G54" i="1"/>
  <c r="H54" i="1" s="1"/>
  <c r="F53" i="1"/>
  <c r="G66" i="1"/>
  <c r="H66" i="1" s="1"/>
  <c r="H65" i="1"/>
  <c r="H49" i="1"/>
  <c r="H35" i="1"/>
  <c r="H62" i="1"/>
  <c r="G63" i="1"/>
  <c r="G52" i="1"/>
  <c r="H52" i="1" s="1"/>
  <c r="I35" i="1"/>
  <c r="I54" i="1"/>
  <c r="I49" i="1"/>
  <c r="E53" i="1"/>
  <c r="F66" i="1"/>
  <c r="E66" i="1"/>
  <c r="H40" i="1"/>
  <c r="I55" i="1" l="1"/>
  <c r="G53" i="1"/>
  <c r="I53" i="1" s="1"/>
  <c r="I52" i="1"/>
  <c r="I66" i="1"/>
  <c r="H53" i="1" l="1"/>
  <c r="E63" i="1"/>
  <c r="F63" i="1"/>
  <c r="I61" i="1"/>
  <c r="H63" i="1" l="1"/>
  <c r="I63" i="1"/>
</calcChain>
</file>

<file path=xl/sharedStrings.xml><?xml version="1.0" encoding="utf-8"?>
<sst xmlns="http://schemas.openxmlformats.org/spreadsheetml/2006/main" count="120" uniqueCount="59">
  <si>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</si>
  <si>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</si>
  <si>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</si>
  <si>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</si>
  <si>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</si>
  <si>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</si>
  <si>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</si>
  <si>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</si>
  <si>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</si>
  <si>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</si>
  <si>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</si>
  <si>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</si>
  <si>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</si>
  <si>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</si>
  <si>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</si>
  <si>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</si>
  <si>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</si>
  <si>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</si>
  <si>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</si>
  <si>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</si>
  <si>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</si>
  <si>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</si>
  <si>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</si>
  <si>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</si>
  <si>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</si>
  <si>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</si>
  <si>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</si>
  <si>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</si>
  <si>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</si>
  <si>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</si>
  <si>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</si>
  <si>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</si>
  <si>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</si>
  <si>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Итого</t>
  </si>
  <si>
    <t>Всего</t>
  </si>
  <si>
    <t>1</t>
  </si>
  <si>
    <t>2</t>
  </si>
  <si>
    <t>Выполнение мероприятий по консалтинговому обследованию, разработкепрограмм, схем и нормативных документов в сфере ЖКК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</si>
  <si>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</si>
  <si>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</si>
  <si>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</si>
  <si>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</si>
  <si>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</si>
  <si>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</si>
  <si>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</si>
  <si>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</si>
  <si>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</si>
  <si>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</si>
  <si>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</si>
  <si>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</si>
  <si>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</si>
  <si>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</si>
  <si>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</si>
  <si>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</si>
  <si>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</si>
  <si>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по состоянию на 01 октября 2016 года</t>
  </si>
  <si>
    <t xml:space="preserve">Работы выполнены согласно утвержденного плана, а именно:   - капитальный ремонт сетей тепло-, водоснабжения и водоотведения общей протяженностью 2,79 км;
- капитальный ремонт котельной № 3, водоочистных сооружений-15000 м3/сутки и канализационной  насосной станции № 9.
</t>
  </si>
  <si>
    <t xml:space="preserve">Средства предусмотренные на 2016 год  на строительство объектов "Комплексное строительство инженерных сетей 14 микрорайона", "Внутриквартальный проезд к жилому кварталу "Авалон", "Сети канализации микрорайона индивидуальной жилой застройки в районе ул. Полевая"освоены в полном объеме.
Заключен контракт на выполнение проектных работ по строительству инженерных сетей 14а мкр. 1 этап. </t>
  </si>
  <si>
    <t>Объем реализованного сжиженного газа 5 346 кг., предоставлена заявка на субсидию на сумму 825,7 тыс.руб. Средства будут перечислены в октябре 2016 г. Субсидия на возмещение недополученных доходов в связи с оказанием услуг тепло-водоснабжения, водоотведения будет перечислена ресурсоснабжающей организации в 4 квартале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</si>
</sst>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8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57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164" fontId="4" fillId="0" borderId="59" xfId="0" applyNumberFormat="1" applyFont="1" applyFill="1" applyBorder="1" applyAlignment="1">
      <alignment horizontal="center" vertical="center" wrapText="1"/>
    </xf>
    <xf numFmtId="164" fontId="4" fillId="0" borderId="59" xfId="1" applyNumberFormat="1" applyFont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 wrapText="1"/>
    </xf>
    <xf numFmtId="164" fontId="5" fillId="0" borderId="59" xfId="1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62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="74" zoomScaleNormal="74" workbookViewId="0">
      <selection activeCell="A69" sqref="A69:XFD80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6" customWidth="1"/>
    <col min="5" max="5" width="1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8" customWidth="1"/>
  </cols>
  <sheetData>
    <row r="1" spans="1:10" ht="15.6" x14ac:dyDescent="0.3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15.6" x14ac:dyDescent="0.3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15.6" x14ac:dyDescent="0.3">
      <c r="A3" s="4"/>
      <c r="B3" s="4"/>
      <c r="C3" s="4"/>
      <c r="D3" s="174" t="s">
        <v>55</v>
      </c>
      <c r="E3" s="174"/>
      <c r="F3" s="174"/>
      <c r="G3" s="174"/>
      <c r="H3" s="174"/>
      <c r="I3" s="174"/>
      <c r="J3" s="4"/>
    </row>
    <row r="4" spans="1:10" ht="15.6" x14ac:dyDescent="0.3">
      <c r="A4" s="10"/>
      <c r="B4" s="15"/>
      <c r="C4" s="15"/>
      <c r="D4" s="16"/>
      <c r="E4" s="15"/>
      <c r="F4" s="15"/>
      <c r="G4" s="15"/>
      <c r="H4" s="15"/>
      <c r="I4" s="15"/>
      <c r="J4" s="15"/>
    </row>
    <row r="5" spans="1:10" ht="27" customHeight="1" x14ac:dyDescent="0.3">
      <c r="A5" s="172" t="s">
        <v>21</v>
      </c>
      <c r="B5" s="172"/>
      <c r="C5" s="172"/>
      <c r="D5" s="172"/>
      <c r="E5" s="15"/>
      <c r="F5" s="15"/>
      <c r="G5" s="15"/>
      <c r="H5" s="15"/>
      <c r="I5" s="15"/>
      <c r="J5" s="15"/>
    </row>
    <row r="6" spans="1:10" x14ac:dyDescent="0.3">
      <c r="A6" s="171" t="s">
        <v>2</v>
      </c>
      <c r="B6" s="171"/>
      <c r="C6" s="171"/>
      <c r="D6" s="171"/>
      <c r="E6" s="15"/>
      <c r="F6" s="15"/>
      <c r="G6" s="15"/>
      <c r="H6" s="15"/>
      <c r="I6" s="15"/>
      <c r="J6" s="15"/>
    </row>
    <row r="7" spans="1:10" x14ac:dyDescent="0.3">
      <c r="A7" s="173" t="s">
        <v>22</v>
      </c>
      <c r="B7" s="173"/>
      <c r="C7" s="173"/>
      <c r="D7" s="173"/>
      <c r="E7" s="15"/>
      <c r="F7" s="15"/>
      <c r="G7" s="15"/>
      <c r="H7" s="15"/>
      <c r="I7" s="15"/>
      <c r="J7" s="15"/>
    </row>
    <row r="8" spans="1:10" x14ac:dyDescent="0.3">
      <c r="A8" s="171" t="s">
        <v>3</v>
      </c>
      <c r="B8" s="171"/>
      <c r="C8" s="171"/>
      <c r="D8" s="171"/>
      <c r="E8" s="15"/>
      <c r="F8" s="15"/>
      <c r="G8" s="15"/>
      <c r="H8" s="15"/>
      <c r="I8" s="15"/>
      <c r="J8" s="15"/>
    </row>
    <row r="9" spans="1:10" x14ac:dyDescent="0.3">
      <c r="A9" s="19"/>
      <c r="B9" s="19"/>
      <c r="C9" s="19"/>
      <c r="D9" s="19"/>
      <c r="E9" s="15"/>
      <c r="F9" s="15"/>
      <c r="G9" s="15"/>
      <c r="H9" s="15"/>
      <c r="I9" s="15"/>
      <c r="J9" s="15"/>
    </row>
    <row r="10" spans="1:10" ht="16.2" thickBot="1" x14ac:dyDescent="0.35">
      <c r="A10" s="1" t="s">
        <v>4</v>
      </c>
      <c r="B10" s="15"/>
      <c r="C10" s="15"/>
      <c r="D10" s="16"/>
      <c r="E10" s="15"/>
      <c r="F10" s="15"/>
      <c r="G10" s="17"/>
      <c r="H10" s="15"/>
      <c r="I10" s="15"/>
      <c r="J10" s="15"/>
    </row>
    <row r="11" spans="1:10" ht="27.75" customHeight="1" x14ac:dyDescent="0.3">
      <c r="A11" s="112" t="s">
        <v>5</v>
      </c>
      <c r="B11" s="114" t="s">
        <v>51</v>
      </c>
      <c r="C11" s="114" t="s">
        <v>52</v>
      </c>
      <c r="D11" s="116" t="s">
        <v>6</v>
      </c>
      <c r="E11" s="114" t="s">
        <v>7</v>
      </c>
      <c r="F11" s="118" t="s">
        <v>8</v>
      </c>
      <c r="G11" s="120" t="s">
        <v>19</v>
      </c>
      <c r="H11" s="123" t="s">
        <v>9</v>
      </c>
      <c r="I11" s="114"/>
      <c r="J11" s="124" t="s">
        <v>53</v>
      </c>
    </row>
    <row r="12" spans="1:10" ht="35.25" customHeight="1" x14ac:dyDescent="0.3">
      <c r="A12" s="113"/>
      <c r="B12" s="115"/>
      <c r="C12" s="115"/>
      <c r="D12" s="117"/>
      <c r="E12" s="115"/>
      <c r="F12" s="119"/>
      <c r="G12" s="121"/>
      <c r="H12" s="91" t="s">
        <v>10</v>
      </c>
      <c r="I12" s="92" t="s">
        <v>11</v>
      </c>
      <c r="J12" s="125"/>
    </row>
    <row r="13" spans="1:10" ht="37.200000000000003" customHeight="1" x14ac:dyDescent="0.3">
      <c r="A13" s="113"/>
      <c r="B13" s="115"/>
      <c r="C13" s="115"/>
      <c r="D13" s="117"/>
      <c r="E13" s="115"/>
      <c r="F13" s="119"/>
      <c r="G13" s="122"/>
      <c r="H13" s="91" t="s">
        <v>54</v>
      </c>
      <c r="I13" s="92" t="s">
        <v>12</v>
      </c>
      <c r="J13" s="125"/>
    </row>
    <row r="14" spans="1:10" x14ac:dyDescent="0.3">
      <c r="A14" s="9">
        <v>1</v>
      </c>
      <c r="B14" s="9">
        <v>2</v>
      </c>
      <c r="C14" s="9">
        <v>3</v>
      </c>
      <c r="D14" s="8">
        <v>4</v>
      </c>
      <c r="E14" s="9">
        <v>5</v>
      </c>
      <c r="F14" s="9">
        <v>6</v>
      </c>
      <c r="G14" s="5">
        <v>7</v>
      </c>
      <c r="H14" s="9">
        <v>8</v>
      </c>
      <c r="I14" s="9">
        <v>9</v>
      </c>
      <c r="J14" s="9">
        <v>10</v>
      </c>
    </row>
    <row r="15" spans="1:10" ht="17.399999999999999" customHeight="1" x14ac:dyDescent="0.3">
      <c r="A15" s="158" t="s">
        <v>45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0" ht="19.95" customHeight="1" x14ac:dyDescent="0.3">
      <c r="A16" s="158" t="s">
        <v>23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ht="22.95" customHeight="1" x14ac:dyDescent="0.3">
      <c r="A17" s="9">
        <v>1</v>
      </c>
      <c r="B17" s="157" t="s">
        <v>32</v>
      </c>
      <c r="C17" s="157"/>
      <c r="D17" s="158"/>
      <c r="E17" s="158"/>
      <c r="F17" s="158"/>
      <c r="G17" s="158"/>
      <c r="H17" s="158"/>
      <c r="I17" s="158"/>
      <c r="J17" s="157"/>
    </row>
    <row r="18" spans="1:10" ht="48.6" customHeight="1" x14ac:dyDescent="0.3">
      <c r="A18" s="142" t="s">
        <v>35</v>
      </c>
      <c r="B18" s="161" t="s">
        <v>39</v>
      </c>
      <c r="C18" s="145" t="s">
        <v>24</v>
      </c>
      <c r="D18" s="23" t="s">
        <v>14</v>
      </c>
      <c r="E18" s="24">
        <v>45473</v>
      </c>
      <c r="F18" s="24">
        <v>45473</v>
      </c>
      <c r="G18" s="24">
        <v>45472.99</v>
      </c>
      <c r="H18" s="24">
        <f>G18-F18</f>
        <v>-1.0000000002037268E-2</v>
      </c>
      <c r="I18" s="33">
        <f>G18/F18*100</f>
        <v>99.999978008928366</v>
      </c>
      <c r="J18" s="163" t="s">
        <v>56</v>
      </c>
    </row>
    <row r="19" spans="1:10" ht="36.6" customHeight="1" x14ac:dyDescent="0.3">
      <c r="A19" s="143"/>
      <c r="B19" s="144"/>
      <c r="C19" s="146"/>
      <c r="D19" s="36" t="s">
        <v>15</v>
      </c>
      <c r="E19" s="35">
        <v>2393.4</v>
      </c>
      <c r="F19" s="35">
        <v>2393.4</v>
      </c>
      <c r="G19" s="35">
        <v>2393.31</v>
      </c>
      <c r="H19" s="24">
        <f t="shared" ref="H19:H35" si="0">G19-F19</f>
        <v>-9.0000000000145519E-2</v>
      </c>
      <c r="I19" s="33">
        <f t="shared" ref="I19:I35" si="1">G19/F19*100</f>
        <v>99.996239659062411</v>
      </c>
      <c r="J19" s="164"/>
    </row>
    <row r="20" spans="1:10" ht="31.2" customHeight="1" x14ac:dyDescent="0.3">
      <c r="A20" s="160"/>
      <c r="B20" s="162"/>
      <c r="C20" s="147"/>
      <c r="D20" s="47" t="s">
        <v>34</v>
      </c>
      <c r="E20" s="48">
        <f>SUM(E18:E19)</f>
        <v>47866.400000000001</v>
      </c>
      <c r="F20" s="48">
        <f t="shared" ref="F20:G20" si="2">SUM(F18:F19)</f>
        <v>47866.400000000001</v>
      </c>
      <c r="G20" s="48">
        <f t="shared" si="2"/>
        <v>47866.299999999996</v>
      </c>
      <c r="H20" s="94">
        <f t="shared" si="0"/>
        <v>-0.10000000000582077</v>
      </c>
      <c r="I20" s="74">
        <f>G20/F20*100</f>
        <v>99.999791085187098</v>
      </c>
      <c r="J20" s="165"/>
    </row>
    <row r="21" spans="1:10" ht="46.2" customHeight="1" x14ac:dyDescent="0.3">
      <c r="A21" s="142" t="s">
        <v>36</v>
      </c>
      <c r="B21" s="144" t="s">
        <v>37</v>
      </c>
      <c r="C21" s="145" t="s">
        <v>24</v>
      </c>
      <c r="D21" s="43" t="s">
        <v>14</v>
      </c>
      <c r="E21" s="24">
        <v>0</v>
      </c>
      <c r="F21" s="24">
        <v>0</v>
      </c>
      <c r="G21" s="24">
        <v>0</v>
      </c>
      <c r="H21" s="24">
        <f t="shared" si="0"/>
        <v>0</v>
      </c>
      <c r="I21" s="33">
        <v>0</v>
      </c>
      <c r="J21" s="129"/>
    </row>
    <row r="22" spans="1:10" ht="35.4" customHeight="1" x14ac:dyDescent="0.3">
      <c r="A22" s="143"/>
      <c r="B22" s="144"/>
      <c r="C22" s="146"/>
      <c r="D22" s="36" t="s">
        <v>15</v>
      </c>
      <c r="E22" s="35">
        <v>0</v>
      </c>
      <c r="F22" s="35">
        <v>0</v>
      </c>
      <c r="G22" s="35">
        <v>0</v>
      </c>
      <c r="H22" s="24">
        <f t="shared" si="0"/>
        <v>0</v>
      </c>
      <c r="I22" s="33">
        <v>0</v>
      </c>
      <c r="J22" s="130"/>
    </row>
    <row r="23" spans="1:10" ht="44.25" customHeight="1" x14ac:dyDescent="0.3">
      <c r="A23" s="143"/>
      <c r="B23" s="144"/>
      <c r="C23" s="147"/>
      <c r="D23" s="47" t="s">
        <v>34</v>
      </c>
      <c r="E23" s="48">
        <f>SUM(E21:E22)</f>
        <v>0</v>
      </c>
      <c r="F23" s="48">
        <f t="shared" ref="F23" si="3">SUM(F21:F22)</f>
        <v>0</v>
      </c>
      <c r="G23" s="48">
        <f t="shared" ref="G23" si="4">SUM(G21:G22)</f>
        <v>0</v>
      </c>
      <c r="H23" s="24">
        <f t="shared" si="0"/>
        <v>0</v>
      </c>
      <c r="I23" s="74">
        <v>0</v>
      </c>
      <c r="J23" s="131"/>
    </row>
    <row r="24" spans="1:10" ht="42.6" customHeight="1" x14ac:dyDescent="0.3">
      <c r="A24" s="138" t="s">
        <v>38</v>
      </c>
      <c r="B24" s="135" t="s">
        <v>40</v>
      </c>
      <c r="C24" s="132" t="s">
        <v>41</v>
      </c>
      <c r="D24" s="100" t="s">
        <v>14</v>
      </c>
      <c r="E24" s="51">
        <v>0</v>
      </c>
      <c r="F24" s="51">
        <v>0</v>
      </c>
      <c r="G24" s="46">
        <v>0</v>
      </c>
      <c r="H24" s="24">
        <f t="shared" si="0"/>
        <v>0</v>
      </c>
      <c r="I24" s="33">
        <v>0</v>
      </c>
      <c r="J24" s="187"/>
    </row>
    <row r="25" spans="1:10" ht="41.4" customHeight="1" x14ac:dyDescent="0.3">
      <c r="A25" s="139"/>
      <c r="B25" s="136"/>
      <c r="C25" s="133"/>
      <c r="D25" s="3" t="s">
        <v>15</v>
      </c>
      <c r="E25" s="103">
        <v>31960</v>
      </c>
      <c r="F25" s="103">
        <v>31960</v>
      </c>
      <c r="G25" s="103">
        <v>24910.69</v>
      </c>
      <c r="H25" s="25">
        <f t="shared" si="0"/>
        <v>-7049.3100000000013</v>
      </c>
      <c r="I25" s="18">
        <f t="shared" si="1"/>
        <v>77.943335419274078</v>
      </c>
      <c r="J25" s="188"/>
    </row>
    <row r="26" spans="1:10" ht="42" customHeight="1" x14ac:dyDescent="0.3">
      <c r="A26" s="139"/>
      <c r="B26" s="136"/>
      <c r="C26" s="134"/>
      <c r="D26" s="93" t="s">
        <v>34</v>
      </c>
      <c r="E26" s="61">
        <f>SUM(E24:E25)</f>
        <v>31960</v>
      </c>
      <c r="F26" s="61">
        <f t="shared" ref="F26" si="5">SUM(F24:F25)</f>
        <v>31960</v>
      </c>
      <c r="G26" s="61">
        <f t="shared" ref="G26" si="6">SUM(G24:G25)</f>
        <v>24910.69</v>
      </c>
      <c r="H26" s="61">
        <f t="shared" si="0"/>
        <v>-7049.3100000000013</v>
      </c>
      <c r="I26" s="102">
        <f t="shared" si="1"/>
        <v>77.943335419274078</v>
      </c>
      <c r="J26" s="189"/>
    </row>
    <row r="27" spans="1:10" ht="42.6" customHeight="1" x14ac:dyDescent="0.3">
      <c r="A27" s="139"/>
      <c r="B27" s="136"/>
      <c r="C27" s="132" t="s">
        <v>24</v>
      </c>
      <c r="D27" s="34" t="s">
        <v>14</v>
      </c>
      <c r="E27" s="51">
        <v>0</v>
      </c>
      <c r="F27" s="51">
        <v>0</v>
      </c>
      <c r="G27" s="46">
        <v>0</v>
      </c>
      <c r="H27" s="46">
        <f t="shared" si="0"/>
        <v>0</v>
      </c>
      <c r="I27" s="101">
        <v>0</v>
      </c>
      <c r="J27" s="187"/>
    </row>
    <row r="28" spans="1:10" ht="41.4" customHeight="1" x14ac:dyDescent="0.3">
      <c r="A28" s="139"/>
      <c r="B28" s="136"/>
      <c r="C28" s="133"/>
      <c r="D28" s="50" t="s">
        <v>15</v>
      </c>
      <c r="E28" s="52">
        <v>2510</v>
      </c>
      <c r="F28" s="35">
        <f>E28</f>
        <v>2510</v>
      </c>
      <c r="G28" s="35">
        <f>84+55+75+1625.98+389.66</f>
        <v>2229.64</v>
      </c>
      <c r="H28" s="24">
        <f t="shared" si="0"/>
        <v>-280.36000000000013</v>
      </c>
      <c r="I28" s="33">
        <f t="shared" si="1"/>
        <v>88.830278884462146</v>
      </c>
      <c r="J28" s="188"/>
    </row>
    <row r="29" spans="1:10" ht="37.5" customHeight="1" x14ac:dyDescent="0.3">
      <c r="A29" s="140"/>
      <c r="B29" s="137"/>
      <c r="C29" s="141"/>
      <c r="D29" s="47" t="s">
        <v>34</v>
      </c>
      <c r="E29" s="48">
        <f>SUM(E27:E28)</f>
        <v>2510</v>
      </c>
      <c r="F29" s="48">
        <f t="shared" ref="F29" si="7">SUM(F27:F28)</f>
        <v>2510</v>
      </c>
      <c r="G29" s="48">
        <f t="shared" ref="G29" si="8">SUM(G27:G28)</f>
        <v>2229.64</v>
      </c>
      <c r="H29" s="94">
        <f t="shared" si="0"/>
        <v>-280.36000000000013</v>
      </c>
      <c r="I29" s="74">
        <f t="shared" si="1"/>
        <v>88.830278884462146</v>
      </c>
      <c r="J29" s="189"/>
    </row>
    <row r="30" spans="1:10" ht="44.4" customHeight="1" x14ac:dyDescent="0.3">
      <c r="A30" s="126"/>
      <c r="B30" s="126" t="s">
        <v>42</v>
      </c>
      <c r="C30" s="132" t="s">
        <v>41</v>
      </c>
      <c r="D30" s="34" t="s">
        <v>14</v>
      </c>
      <c r="E30" s="24">
        <v>0</v>
      </c>
      <c r="F30" s="24">
        <v>0</v>
      </c>
      <c r="G30" s="24">
        <v>0</v>
      </c>
      <c r="H30" s="24">
        <f t="shared" si="0"/>
        <v>0</v>
      </c>
      <c r="I30" s="33">
        <v>0</v>
      </c>
      <c r="J30" s="82" t="s">
        <v>13</v>
      </c>
    </row>
    <row r="31" spans="1:10" ht="41.25" customHeight="1" x14ac:dyDescent="0.3">
      <c r="A31" s="127"/>
      <c r="B31" s="127"/>
      <c r="C31" s="133"/>
      <c r="D31" s="50" t="s">
        <v>15</v>
      </c>
      <c r="E31" s="104">
        <f>E25</f>
        <v>31960</v>
      </c>
      <c r="F31" s="105">
        <f t="shared" ref="F31:G31" si="9">F25</f>
        <v>31960</v>
      </c>
      <c r="G31" s="105">
        <f t="shared" si="9"/>
        <v>24910.69</v>
      </c>
      <c r="H31" s="24">
        <f t="shared" si="0"/>
        <v>-7049.3100000000013</v>
      </c>
      <c r="I31" s="33">
        <f t="shared" si="1"/>
        <v>77.943335419274078</v>
      </c>
      <c r="J31" s="55" t="s">
        <v>13</v>
      </c>
    </row>
    <row r="32" spans="1:10" ht="36.75" customHeight="1" x14ac:dyDescent="0.3">
      <c r="A32" s="127"/>
      <c r="B32" s="127"/>
      <c r="C32" s="134"/>
      <c r="D32" s="53" t="s">
        <v>34</v>
      </c>
      <c r="E32" s="54">
        <f>E31</f>
        <v>31960</v>
      </c>
      <c r="F32" s="54">
        <f t="shared" ref="F32:I32" si="10">F31</f>
        <v>31960</v>
      </c>
      <c r="G32" s="54">
        <f t="shared" si="10"/>
        <v>24910.69</v>
      </c>
      <c r="H32" s="94">
        <f t="shared" si="0"/>
        <v>-7049.3100000000013</v>
      </c>
      <c r="I32" s="70">
        <f t="shared" si="10"/>
        <v>77.943335419274078</v>
      </c>
      <c r="J32" s="38" t="s">
        <v>13</v>
      </c>
    </row>
    <row r="33" spans="1:10" ht="49.2" customHeight="1" x14ac:dyDescent="0.3">
      <c r="A33" s="127"/>
      <c r="B33" s="127"/>
      <c r="C33" s="132" t="s">
        <v>24</v>
      </c>
      <c r="D33" s="44" t="s">
        <v>14</v>
      </c>
      <c r="E33" s="56">
        <f>E18</f>
        <v>45473</v>
      </c>
      <c r="F33" s="57">
        <f t="shared" ref="F33:G33" si="11">F18</f>
        <v>45473</v>
      </c>
      <c r="G33" s="57">
        <f t="shared" si="11"/>
        <v>45472.99</v>
      </c>
      <c r="H33" s="24">
        <f t="shared" si="0"/>
        <v>-1.0000000002037268E-2</v>
      </c>
      <c r="I33" s="33">
        <f t="shared" si="1"/>
        <v>99.999978008928366</v>
      </c>
      <c r="J33" s="75" t="s">
        <v>13</v>
      </c>
    </row>
    <row r="34" spans="1:10" ht="39" customHeight="1" x14ac:dyDescent="0.3">
      <c r="A34" s="127"/>
      <c r="B34" s="127"/>
      <c r="C34" s="133"/>
      <c r="D34" s="42" t="s">
        <v>15</v>
      </c>
      <c r="E34" s="58">
        <f>E19+E28</f>
        <v>4903.3999999999996</v>
      </c>
      <c r="F34" s="49">
        <f t="shared" ref="F34" si="12">F19+F28</f>
        <v>4903.3999999999996</v>
      </c>
      <c r="G34" s="49">
        <f>G19+G28</f>
        <v>4622.95</v>
      </c>
      <c r="H34" s="24">
        <f t="shared" si="0"/>
        <v>-280.44999999999982</v>
      </c>
      <c r="I34" s="33">
        <f t="shared" si="1"/>
        <v>94.280499245421538</v>
      </c>
      <c r="J34" s="60" t="s">
        <v>13</v>
      </c>
    </row>
    <row r="35" spans="1:10" ht="33.6" customHeight="1" x14ac:dyDescent="0.3">
      <c r="A35" s="128"/>
      <c r="B35" s="128"/>
      <c r="C35" s="141"/>
      <c r="D35" s="59" t="s">
        <v>34</v>
      </c>
      <c r="E35" s="61">
        <f>E33+E34</f>
        <v>50376.4</v>
      </c>
      <c r="F35" s="61">
        <f t="shared" ref="F35:G35" si="13">F33+F34</f>
        <v>50376.4</v>
      </c>
      <c r="G35" s="61">
        <f t="shared" si="13"/>
        <v>50095.939999999995</v>
      </c>
      <c r="H35" s="61">
        <f t="shared" si="0"/>
        <v>-280.4600000000064</v>
      </c>
      <c r="I35" s="18">
        <f t="shared" si="1"/>
        <v>99.443271055494236</v>
      </c>
      <c r="J35" s="60" t="s">
        <v>13</v>
      </c>
    </row>
    <row r="36" spans="1:10" ht="23.4" customHeight="1" x14ac:dyDescent="0.3">
      <c r="A36" s="167" t="s">
        <v>25</v>
      </c>
      <c r="B36" s="166"/>
      <c r="C36" s="166"/>
      <c r="D36" s="169"/>
      <c r="E36" s="169"/>
      <c r="F36" s="169"/>
      <c r="G36" s="169"/>
      <c r="H36" s="169"/>
      <c r="I36" s="169"/>
      <c r="J36" s="169"/>
    </row>
    <row r="37" spans="1:10" ht="24" customHeight="1" x14ac:dyDescent="0.3">
      <c r="A37" s="167" t="s">
        <v>26</v>
      </c>
      <c r="B37" s="167"/>
      <c r="C37" s="167"/>
      <c r="D37" s="167"/>
      <c r="E37" s="167"/>
      <c r="F37" s="167"/>
      <c r="G37" s="167"/>
      <c r="H37" s="167"/>
      <c r="I37" s="167"/>
      <c r="J37" s="167"/>
    </row>
    <row r="38" spans="1:10" ht="45" customHeight="1" x14ac:dyDescent="0.3">
      <c r="A38" s="138" t="s">
        <v>43</v>
      </c>
      <c r="B38" s="135" t="s">
        <v>27</v>
      </c>
      <c r="C38" s="135" t="s">
        <v>24</v>
      </c>
      <c r="D38" s="21" t="s">
        <v>14</v>
      </c>
      <c r="E38" s="26">
        <v>1191.7</v>
      </c>
      <c r="F38" s="26">
        <f>E38</f>
        <v>1191.7</v>
      </c>
      <c r="G38" s="26">
        <v>0</v>
      </c>
      <c r="H38" s="26">
        <f>G38-F38</f>
        <v>-1191.7</v>
      </c>
      <c r="I38" s="26">
        <f>G38/F38*100</f>
        <v>0</v>
      </c>
      <c r="J38" s="163" t="s">
        <v>58</v>
      </c>
    </row>
    <row r="39" spans="1:10" ht="42.6" customHeight="1" x14ac:dyDescent="0.3">
      <c r="A39" s="139"/>
      <c r="B39" s="136"/>
      <c r="C39" s="136"/>
      <c r="D39" s="40" t="s">
        <v>15</v>
      </c>
      <c r="E39" s="27">
        <v>8000</v>
      </c>
      <c r="F39" s="27">
        <f>E39</f>
        <v>8000</v>
      </c>
      <c r="G39" s="27">
        <v>0</v>
      </c>
      <c r="H39" s="26">
        <f>G39-F39</f>
        <v>-8000</v>
      </c>
      <c r="I39" s="26">
        <v>0</v>
      </c>
      <c r="J39" s="164"/>
    </row>
    <row r="40" spans="1:10" ht="34.799999999999997" customHeight="1" x14ac:dyDescent="0.3">
      <c r="A40" s="140"/>
      <c r="B40" s="137"/>
      <c r="C40" s="137"/>
      <c r="D40" s="62" t="s">
        <v>34</v>
      </c>
      <c r="E40" s="61">
        <f>SUM(E38:E39)</f>
        <v>9191.7000000000007</v>
      </c>
      <c r="F40" s="61">
        <f t="shared" ref="F40:H40" si="14">SUM(F38:F39)</f>
        <v>9191.7000000000007</v>
      </c>
      <c r="G40" s="61">
        <f t="shared" si="14"/>
        <v>0</v>
      </c>
      <c r="H40" s="61">
        <f t="shared" si="14"/>
        <v>-9191.7000000000007</v>
      </c>
      <c r="I40" s="76">
        <f t="shared" ref="I40:I43" si="15">G40/F40*100</f>
        <v>0</v>
      </c>
      <c r="J40" s="165"/>
    </row>
    <row r="41" spans="1:10" ht="44.4" customHeight="1" x14ac:dyDescent="0.3">
      <c r="A41" s="166"/>
      <c r="B41" s="167" t="s">
        <v>44</v>
      </c>
      <c r="C41" s="168"/>
      <c r="D41" s="3" t="s">
        <v>14</v>
      </c>
      <c r="E41" s="25">
        <f>E38</f>
        <v>1191.7</v>
      </c>
      <c r="F41" s="25">
        <f t="shared" ref="F41:H42" si="16">F38</f>
        <v>1191.7</v>
      </c>
      <c r="G41" s="25">
        <f t="shared" si="16"/>
        <v>0</v>
      </c>
      <c r="H41" s="25">
        <f t="shared" si="16"/>
        <v>-1191.7</v>
      </c>
      <c r="I41" s="26">
        <f t="shared" si="15"/>
        <v>0</v>
      </c>
      <c r="J41" s="14"/>
    </row>
    <row r="42" spans="1:10" ht="37.5" customHeight="1" x14ac:dyDescent="0.3">
      <c r="A42" s="166"/>
      <c r="B42" s="167"/>
      <c r="C42" s="168"/>
      <c r="D42" s="3" t="s">
        <v>15</v>
      </c>
      <c r="E42" s="25">
        <f>E39</f>
        <v>8000</v>
      </c>
      <c r="F42" s="25">
        <f>F39</f>
        <v>8000</v>
      </c>
      <c r="G42" s="25">
        <v>0</v>
      </c>
      <c r="H42" s="25">
        <f t="shared" si="16"/>
        <v>-8000</v>
      </c>
      <c r="I42" s="26">
        <v>0</v>
      </c>
      <c r="J42" s="14"/>
    </row>
    <row r="43" spans="1:10" ht="40.5" customHeight="1" x14ac:dyDescent="0.3">
      <c r="A43" s="166"/>
      <c r="B43" s="167"/>
      <c r="C43" s="168"/>
      <c r="D43" s="62" t="s">
        <v>34</v>
      </c>
      <c r="E43" s="61">
        <f>E41+E42</f>
        <v>9191.7000000000007</v>
      </c>
      <c r="F43" s="61">
        <f t="shared" ref="F43:H43" si="17">F41+F42</f>
        <v>9191.7000000000007</v>
      </c>
      <c r="G43" s="61">
        <f t="shared" si="17"/>
        <v>0</v>
      </c>
      <c r="H43" s="61">
        <f t="shared" si="17"/>
        <v>-9191.7000000000007</v>
      </c>
      <c r="I43" s="76">
        <f t="shared" si="15"/>
        <v>0</v>
      </c>
      <c r="J43" s="13"/>
    </row>
    <row r="44" spans="1:10" ht="21" customHeight="1" x14ac:dyDescent="0.3">
      <c r="A44" s="186" t="s">
        <v>46</v>
      </c>
      <c r="B44" s="186"/>
      <c r="C44" s="186"/>
      <c r="D44" s="186"/>
      <c r="E44" s="186"/>
      <c r="F44" s="186"/>
      <c r="G44" s="186"/>
      <c r="H44" s="186"/>
      <c r="I44" s="186"/>
      <c r="J44" s="186"/>
    </row>
    <row r="45" spans="1:10" ht="17.399999999999999" customHeight="1" x14ac:dyDescent="0.3">
      <c r="A45" s="167" t="s">
        <v>28</v>
      </c>
      <c r="B45" s="166"/>
      <c r="C45" s="166"/>
      <c r="D45" s="166"/>
      <c r="E45" s="166"/>
      <c r="F45" s="166"/>
      <c r="G45" s="166"/>
      <c r="H45" s="166"/>
      <c r="I45" s="166"/>
      <c r="J45" s="166"/>
    </row>
    <row r="46" spans="1:10" ht="21.6" customHeight="1" x14ac:dyDescent="0.3">
      <c r="A46" s="167" t="s">
        <v>47</v>
      </c>
      <c r="B46" s="167"/>
      <c r="C46" s="167"/>
      <c r="D46" s="167"/>
      <c r="E46" s="167"/>
      <c r="F46" s="167"/>
      <c r="G46" s="167"/>
      <c r="H46" s="167"/>
      <c r="I46" s="167"/>
      <c r="J46" s="167"/>
    </row>
    <row r="47" spans="1:10" ht="41.4" customHeight="1" x14ac:dyDescent="0.3">
      <c r="A47" s="138" t="s">
        <v>48</v>
      </c>
      <c r="B47" s="135" t="s">
        <v>29</v>
      </c>
      <c r="C47" s="135" t="s">
        <v>24</v>
      </c>
      <c r="D47" s="21" t="s">
        <v>14</v>
      </c>
      <c r="E47" s="26">
        <v>36595.599999999999</v>
      </c>
      <c r="F47" s="26">
        <f>E47</f>
        <v>36595.599999999999</v>
      </c>
      <c r="G47" s="26">
        <f>9783+22426.13+3959.99</f>
        <v>36169.120000000003</v>
      </c>
      <c r="H47" s="26">
        <f>G47-F47</f>
        <v>-426.47999999999593</v>
      </c>
      <c r="I47" s="22">
        <f>G47/F47*100</f>
        <v>98.834613997311166</v>
      </c>
      <c r="J47" s="190" t="s">
        <v>57</v>
      </c>
    </row>
    <row r="48" spans="1:10" ht="39.6" customHeight="1" x14ac:dyDescent="0.3">
      <c r="A48" s="139"/>
      <c r="B48" s="136"/>
      <c r="C48" s="136"/>
      <c r="D48" s="3" t="s">
        <v>15</v>
      </c>
      <c r="E48" s="25">
        <v>8671.4</v>
      </c>
      <c r="F48" s="25">
        <f>E48</f>
        <v>8671.4</v>
      </c>
      <c r="G48" s="25">
        <f>2445.79+5606.53+40</f>
        <v>8092.32</v>
      </c>
      <c r="H48" s="26">
        <f t="shared" ref="H48:H55" si="18">G48-F48</f>
        <v>-579.07999999999993</v>
      </c>
      <c r="I48" s="22">
        <f>G48/F48*100</f>
        <v>93.321954932306213</v>
      </c>
      <c r="J48" s="191"/>
    </row>
    <row r="49" spans="1:10" ht="37.200000000000003" customHeight="1" x14ac:dyDescent="0.3">
      <c r="A49" s="140"/>
      <c r="B49" s="137"/>
      <c r="C49" s="137"/>
      <c r="D49" s="62" t="s">
        <v>34</v>
      </c>
      <c r="E49" s="61">
        <f>SUM(E47:E48)</f>
        <v>45267</v>
      </c>
      <c r="F49" s="61">
        <f t="shared" ref="F49:G49" si="19">SUM(F47:F48)</f>
        <v>45267</v>
      </c>
      <c r="G49" s="61">
        <f t="shared" si="19"/>
        <v>44261.440000000002</v>
      </c>
      <c r="H49" s="76">
        <f t="shared" si="18"/>
        <v>-1005.5599999999977</v>
      </c>
      <c r="I49" s="77">
        <f t="shared" ref="I49:I55" si="20">G49/F49*100</f>
        <v>97.778602513972658</v>
      </c>
      <c r="J49" s="192"/>
    </row>
    <row r="50" spans="1:10" ht="39.6" x14ac:dyDescent="0.3">
      <c r="A50" s="126"/>
      <c r="B50" s="126" t="s">
        <v>49</v>
      </c>
      <c r="C50" s="135" t="s">
        <v>24</v>
      </c>
      <c r="D50" s="3" t="s">
        <v>14</v>
      </c>
      <c r="E50" s="25">
        <f>E47</f>
        <v>36595.599999999999</v>
      </c>
      <c r="F50" s="25">
        <f>E50</f>
        <v>36595.599999999999</v>
      </c>
      <c r="G50" s="25">
        <f>G47</f>
        <v>36169.120000000003</v>
      </c>
      <c r="H50" s="26">
        <f t="shared" si="18"/>
        <v>-426.47999999999593</v>
      </c>
      <c r="I50" s="22">
        <f t="shared" si="20"/>
        <v>98.834613997311166</v>
      </c>
      <c r="J50" s="14"/>
    </row>
    <row r="51" spans="1:10" ht="32.4" customHeight="1" x14ac:dyDescent="0.3">
      <c r="A51" s="127"/>
      <c r="B51" s="127"/>
      <c r="C51" s="136"/>
      <c r="D51" s="3" t="s">
        <v>15</v>
      </c>
      <c r="E51" s="25">
        <f>E48</f>
        <v>8671.4</v>
      </c>
      <c r="F51" s="25">
        <f>E51</f>
        <v>8671.4</v>
      </c>
      <c r="G51" s="25">
        <f>G48</f>
        <v>8092.32</v>
      </c>
      <c r="H51" s="26">
        <f t="shared" si="18"/>
        <v>-579.07999999999993</v>
      </c>
      <c r="I51" s="22">
        <f t="shared" si="20"/>
        <v>93.321954932306213</v>
      </c>
      <c r="J51" s="14" t="s">
        <v>13</v>
      </c>
    </row>
    <row r="52" spans="1:10" ht="28.2" customHeight="1" thickBot="1" x14ac:dyDescent="0.35">
      <c r="A52" s="127"/>
      <c r="B52" s="127"/>
      <c r="C52" s="136"/>
      <c r="D52" s="65" t="s">
        <v>34</v>
      </c>
      <c r="E52" s="66">
        <f>E50+E51</f>
        <v>45267</v>
      </c>
      <c r="F52" s="66">
        <f t="shared" ref="F52:G52" si="21">F50+F51</f>
        <v>45267</v>
      </c>
      <c r="G52" s="66">
        <f t="shared" si="21"/>
        <v>44261.440000000002</v>
      </c>
      <c r="H52" s="95">
        <f t="shared" si="18"/>
        <v>-1005.5599999999977</v>
      </c>
      <c r="I52" s="78">
        <f t="shared" si="20"/>
        <v>97.778602513972658</v>
      </c>
      <c r="J52" s="39"/>
    </row>
    <row r="53" spans="1:10" ht="34.200000000000003" customHeight="1" thickBot="1" x14ac:dyDescent="0.35">
      <c r="A53" s="180" t="s">
        <v>20</v>
      </c>
      <c r="B53" s="181"/>
      <c r="C53" s="181"/>
      <c r="D53" s="63" t="s">
        <v>33</v>
      </c>
      <c r="E53" s="37">
        <f>E54+E55</f>
        <v>136795.09999999998</v>
      </c>
      <c r="F53" s="68">
        <f>F54+F55</f>
        <v>136795.09999999998</v>
      </c>
      <c r="G53" s="68">
        <f>G54+G55</f>
        <v>119268.07</v>
      </c>
      <c r="H53" s="97">
        <f>G53-F53</f>
        <v>-17527.02999999997</v>
      </c>
      <c r="I53" s="80">
        <f>G53/F53*100</f>
        <v>87.187384635853206</v>
      </c>
      <c r="J53" s="72" t="s">
        <v>13</v>
      </c>
    </row>
    <row r="54" spans="1:10" s="6" customFormat="1" ht="45" customHeight="1" thickBot="1" x14ac:dyDescent="0.35">
      <c r="A54" s="182"/>
      <c r="B54" s="183"/>
      <c r="C54" s="183"/>
      <c r="D54" s="64" t="s">
        <v>14</v>
      </c>
      <c r="E54" s="11">
        <f>E30+E33+E41+E50</f>
        <v>83260.299999999988</v>
      </c>
      <c r="F54" s="69">
        <f>F30+F33+F41+F50</f>
        <v>83260.299999999988</v>
      </c>
      <c r="G54" s="71">
        <f>G30+G33+G41+G50</f>
        <v>81642.11</v>
      </c>
      <c r="H54" s="37">
        <f>G54-F54</f>
        <v>-1618.1899999999878</v>
      </c>
      <c r="I54" s="81">
        <f t="shared" si="20"/>
        <v>98.056468689159189</v>
      </c>
      <c r="J54" s="73" t="s">
        <v>13</v>
      </c>
    </row>
    <row r="55" spans="1:10" s="6" customFormat="1" ht="32.4" customHeight="1" thickBot="1" x14ac:dyDescent="0.35">
      <c r="A55" s="184"/>
      <c r="B55" s="185"/>
      <c r="C55" s="185"/>
      <c r="D55" s="67" t="s">
        <v>15</v>
      </c>
      <c r="E55" s="20">
        <f>E31+E34+E51+E42</f>
        <v>53534.8</v>
      </c>
      <c r="F55" s="69">
        <f t="shared" ref="F55" si="22">F31+F34+F42+F51</f>
        <v>53534.8</v>
      </c>
      <c r="G55" s="69">
        <f>G31+G34+G42+G51</f>
        <v>37625.96</v>
      </c>
      <c r="H55" s="96">
        <f t="shared" si="18"/>
        <v>-15908.840000000004</v>
      </c>
      <c r="I55" s="79">
        <f t="shared" si="20"/>
        <v>70.283180286467868</v>
      </c>
      <c r="J55" s="45" t="s">
        <v>13</v>
      </c>
    </row>
    <row r="56" spans="1:10" s="6" customFormat="1" x14ac:dyDescent="0.3">
      <c r="A56" s="159" t="s">
        <v>16</v>
      </c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10" s="6" customFormat="1" ht="43.5" customHeight="1" x14ac:dyDescent="0.3">
      <c r="A57" s="132" t="s">
        <v>50</v>
      </c>
      <c r="B57" s="175"/>
      <c r="C57" s="176"/>
      <c r="D57" s="85" t="s">
        <v>14</v>
      </c>
      <c r="E57" s="86">
        <v>36595.599999999999</v>
      </c>
      <c r="F57" s="86">
        <f>E57</f>
        <v>36595.599999999999</v>
      </c>
      <c r="G57" s="86">
        <f>G47</f>
        <v>36169.120000000003</v>
      </c>
      <c r="H57" s="87">
        <f>G57-F57</f>
        <v>-426.47999999999593</v>
      </c>
      <c r="I57" s="86">
        <f>G57/F57*100</f>
        <v>98.834613997311166</v>
      </c>
      <c r="J57" s="88" t="s">
        <v>13</v>
      </c>
    </row>
    <row r="58" spans="1:10" s="6" customFormat="1" ht="28.2" customHeight="1" x14ac:dyDescent="0.3">
      <c r="A58" s="133"/>
      <c r="B58" s="149"/>
      <c r="C58" s="150"/>
      <c r="D58" s="41" t="s">
        <v>15</v>
      </c>
      <c r="E58" s="7">
        <v>8671.4</v>
      </c>
      <c r="F58" s="7">
        <f>E58</f>
        <v>8671.4</v>
      </c>
      <c r="G58" s="7">
        <f>G48</f>
        <v>8092.32</v>
      </c>
      <c r="H58" s="87">
        <f t="shared" ref="H58:H59" si="23">G58-F58</f>
        <v>-579.07999999999993</v>
      </c>
      <c r="I58" s="7">
        <f>G58/F58*100</f>
        <v>93.321954932306213</v>
      </c>
      <c r="J58" s="89"/>
    </row>
    <row r="59" spans="1:10" s="31" customFormat="1" ht="28.2" customHeight="1" x14ac:dyDescent="0.3">
      <c r="A59" s="141"/>
      <c r="B59" s="152"/>
      <c r="C59" s="153"/>
      <c r="D59" s="28" t="s">
        <v>34</v>
      </c>
      <c r="E59" s="29">
        <f>E57+E58</f>
        <v>45267</v>
      </c>
      <c r="F59" s="29">
        <f t="shared" ref="F59:G59" si="24">F57+F58</f>
        <v>45267</v>
      </c>
      <c r="G59" s="29">
        <f t="shared" si="24"/>
        <v>44261.440000000002</v>
      </c>
      <c r="H59" s="98">
        <f t="shared" si="23"/>
        <v>-1005.5599999999977</v>
      </c>
      <c r="I59" s="29">
        <f>G59/F59*100</f>
        <v>97.778602513972658</v>
      </c>
      <c r="J59" s="90" t="s">
        <v>13</v>
      </c>
    </row>
    <row r="60" spans="1:10" s="6" customFormat="1" ht="13.2" customHeight="1" x14ac:dyDescent="0.3">
      <c r="A60" s="177" t="s">
        <v>16</v>
      </c>
      <c r="B60" s="178"/>
      <c r="C60" s="178"/>
      <c r="D60" s="178"/>
      <c r="E60" s="178"/>
      <c r="F60" s="178"/>
      <c r="G60" s="178"/>
      <c r="H60" s="178"/>
      <c r="I60" s="178"/>
      <c r="J60" s="179"/>
    </row>
    <row r="61" spans="1:10" s="6" customFormat="1" ht="41.25" customHeight="1" x14ac:dyDescent="0.3">
      <c r="A61" s="148" t="s">
        <v>30</v>
      </c>
      <c r="B61" s="149"/>
      <c r="C61" s="150"/>
      <c r="D61" s="34" t="s">
        <v>14</v>
      </c>
      <c r="E61" s="83">
        <v>83368.600000000006</v>
      </c>
      <c r="F61" s="83">
        <f>E61</f>
        <v>83368.600000000006</v>
      </c>
      <c r="G61" s="83">
        <f>G18+G21+G27+G38+G47</f>
        <v>81642.11</v>
      </c>
      <c r="H61" s="83">
        <f>G61-F61</f>
        <v>-1726.4900000000052</v>
      </c>
      <c r="I61" s="83">
        <f t="shared" ref="I61:I66" si="25">G61/F61*100</f>
        <v>97.929088409784967</v>
      </c>
      <c r="J61" s="84" t="s">
        <v>13</v>
      </c>
    </row>
    <row r="62" spans="1:10" s="6" customFormat="1" ht="37.5" customHeight="1" x14ac:dyDescent="0.3">
      <c r="A62" s="148"/>
      <c r="B62" s="149"/>
      <c r="C62" s="150"/>
      <c r="D62" s="8" t="s">
        <v>15</v>
      </c>
      <c r="E62" s="7">
        <v>12954.5</v>
      </c>
      <c r="F62" s="7">
        <f>E62</f>
        <v>12954.5</v>
      </c>
      <c r="G62" s="7">
        <f>G19+G22+G28+G39+G48</f>
        <v>12715.27</v>
      </c>
      <c r="H62" s="83">
        <f t="shared" ref="H62:H66" si="26">G62-F62</f>
        <v>-239.22999999999956</v>
      </c>
      <c r="I62" s="7">
        <f>G62/F62*100</f>
        <v>98.153305801072989</v>
      </c>
      <c r="J62" s="12"/>
    </row>
    <row r="63" spans="1:10" s="31" customFormat="1" ht="35.25" customHeight="1" x14ac:dyDescent="0.3">
      <c r="A63" s="151"/>
      <c r="B63" s="152"/>
      <c r="C63" s="153"/>
      <c r="D63" s="28" t="s">
        <v>18</v>
      </c>
      <c r="E63" s="29">
        <f>E61+E62</f>
        <v>96323.1</v>
      </c>
      <c r="F63" s="29">
        <f>F61+F62</f>
        <v>96323.1</v>
      </c>
      <c r="G63" s="29">
        <f>G61+G62</f>
        <v>94357.38</v>
      </c>
      <c r="H63" s="110">
        <f t="shared" si="26"/>
        <v>-1965.7200000000012</v>
      </c>
      <c r="I63" s="29">
        <f>G63/F63*100</f>
        <v>97.959243421359986</v>
      </c>
      <c r="J63" s="30" t="s">
        <v>13</v>
      </c>
    </row>
    <row r="64" spans="1:10" s="6" customFormat="1" ht="45.6" customHeight="1" x14ac:dyDescent="0.3">
      <c r="A64" s="154" t="s">
        <v>31</v>
      </c>
      <c r="B64" s="155"/>
      <c r="C64" s="156"/>
      <c r="D64" s="8" t="s">
        <v>14</v>
      </c>
      <c r="E64" s="7">
        <v>0</v>
      </c>
      <c r="F64" s="7">
        <v>0</v>
      </c>
      <c r="G64" s="7">
        <v>0</v>
      </c>
      <c r="H64" s="111">
        <f>G64-F64</f>
        <v>0</v>
      </c>
      <c r="I64" s="107">
        <v>0</v>
      </c>
      <c r="J64" s="12" t="s">
        <v>13</v>
      </c>
    </row>
    <row r="65" spans="1:10" s="6" customFormat="1" ht="39" customHeight="1" x14ac:dyDescent="0.3">
      <c r="A65" s="148"/>
      <c r="B65" s="149"/>
      <c r="C65" s="150"/>
      <c r="D65" s="8" t="s">
        <v>15</v>
      </c>
      <c r="E65" s="7">
        <v>31960</v>
      </c>
      <c r="F65" s="7">
        <f>E65</f>
        <v>31960</v>
      </c>
      <c r="G65" s="7">
        <f>G31</f>
        <v>24910.69</v>
      </c>
      <c r="H65" s="109">
        <f t="shared" si="26"/>
        <v>-7049.3100000000013</v>
      </c>
      <c r="I65" s="108">
        <f>G65/F65*100</f>
        <v>77.943335419274078</v>
      </c>
      <c r="J65" s="106" t="s">
        <v>13</v>
      </c>
    </row>
    <row r="66" spans="1:10" s="31" customFormat="1" ht="31.5" customHeight="1" x14ac:dyDescent="0.3">
      <c r="A66" s="151"/>
      <c r="B66" s="152"/>
      <c r="C66" s="153"/>
      <c r="D66" s="28" t="s">
        <v>18</v>
      </c>
      <c r="E66" s="29">
        <f>E65</f>
        <v>31960</v>
      </c>
      <c r="F66" s="29">
        <f t="shared" ref="F66:G66" si="27">F65</f>
        <v>31960</v>
      </c>
      <c r="G66" s="29">
        <f t="shared" si="27"/>
        <v>24910.69</v>
      </c>
      <c r="H66" s="99">
        <f t="shared" si="26"/>
        <v>-7049.3100000000013</v>
      </c>
      <c r="I66" s="99">
        <f t="shared" si="25"/>
        <v>77.943335419274078</v>
      </c>
      <c r="J66" s="30" t="s">
        <v>13</v>
      </c>
    </row>
    <row r="67" spans="1:10" ht="15.6" x14ac:dyDescent="0.3">
      <c r="A67" s="2" t="s">
        <v>17</v>
      </c>
      <c r="B67" s="15"/>
      <c r="C67" s="15"/>
      <c r="D67" s="16"/>
      <c r="E67" s="32"/>
      <c r="F67" s="15"/>
      <c r="G67" s="15"/>
      <c r="H67" s="15"/>
      <c r="I67" s="15"/>
      <c r="J67" s="15"/>
    </row>
    <row r="68" spans="1:10" ht="15.6" x14ac:dyDescent="0.3">
      <c r="A68" s="2"/>
      <c r="B68" s="15"/>
      <c r="C68" s="15"/>
      <c r="D68" s="16"/>
      <c r="E68" s="32"/>
      <c r="F68" s="15"/>
      <c r="G68" s="15"/>
      <c r="H68" s="15"/>
      <c r="I68" s="15"/>
      <c r="J68" s="15"/>
    </row>
  </sheetData>
  <mergeCells count="62">
    <mergeCell ref="J24:J26"/>
    <mergeCell ref="J27:J29"/>
    <mergeCell ref="J38:J40"/>
    <mergeCell ref="J47:J49"/>
    <mergeCell ref="B50:B52"/>
    <mergeCell ref="B38:B40"/>
    <mergeCell ref="C38:C40"/>
    <mergeCell ref="B47:B49"/>
    <mergeCell ref="C47:C49"/>
    <mergeCell ref="C30:C32"/>
    <mergeCell ref="A57:C59"/>
    <mergeCell ref="A60:J60"/>
    <mergeCell ref="A38:A40"/>
    <mergeCell ref="A47:A49"/>
    <mergeCell ref="A53:C55"/>
    <mergeCell ref="A44:J44"/>
    <mergeCell ref="A50:A52"/>
    <mergeCell ref="C50:C52"/>
    <mergeCell ref="A45:J45"/>
    <mergeCell ref="A46:J46"/>
    <mergeCell ref="A1:J1"/>
    <mergeCell ref="A2:J2"/>
    <mergeCell ref="A6:D6"/>
    <mergeCell ref="A8:D8"/>
    <mergeCell ref="A5:D5"/>
    <mergeCell ref="A7:D7"/>
    <mergeCell ref="D3:I3"/>
    <mergeCell ref="B17:J17"/>
    <mergeCell ref="A56:J56"/>
    <mergeCell ref="A18:A20"/>
    <mergeCell ref="A15:J15"/>
    <mergeCell ref="A16:J16"/>
    <mergeCell ref="B18:B20"/>
    <mergeCell ref="C18:C20"/>
    <mergeCell ref="J18:J20"/>
    <mergeCell ref="A41:A43"/>
    <mergeCell ref="B41:B43"/>
    <mergeCell ref="C41:C43"/>
    <mergeCell ref="A36:J36"/>
    <mergeCell ref="A37:J37"/>
    <mergeCell ref="C33:C35"/>
    <mergeCell ref="A30:A35"/>
    <mergeCell ref="F11:F13"/>
    <mergeCell ref="G11:G13"/>
    <mergeCell ref="H11:I11"/>
    <mergeCell ref="J11:J13"/>
    <mergeCell ref="B30:B35"/>
    <mergeCell ref="J21:J23"/>
    <mergeCell ref="C24:C26"/>
    <mergeCell ref="B24:B29"/>
    <mergeCell ref="A24:A29"/>
    <mergeCell ref="C27:C29"/>
    <mergeCell ref="A21:A23"/>
    <mergeCell ref="B21:B23"/>
    <mergeCell ref="C21:C23"/>
    <mergeCell ref="A61:C63"/>
    <mergeCell ref="A64:C66"/>
    <mergeCell ref="A11:A13"/>
    <mergeCell ref="B11:B13"/>
    <mergeCell ref="C11:C13"/>
    <mergeCell ref="D11:D13"/>
    <mergeCell ref="E11:E13"/>
  </mergeCells>
  <pageMargins left="0.39370078740157483" right="0" top="0.55118110236220474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2016-10-18T07:41:45Z</dcterms:modified>
</cp:coreProperties>
</file>