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Приложение 2" sheetId="2" r:id="rId1"/>
  </sheets>
  <calcPr calcId="145621" iterateDelta="1E-4"/>
</workbook>
</file>

<file path=xl/calcChain.xml><?xml version="1.0" encoding="utf-8"?>
<calcChain xmlns="http://schemas.openxmlformats.org/spreadsheetml/2006/main">
  <c r="H103" i="2" l="1"/>
  <c r="G109" i="2" l="1"/>
  <c r="H104" i="2"/>
  <c r="H110" i="2" s="1"/>
  <c r="H93" i="2"/>
  <c r="H57" i="2" l="1"/>
  <c r="H56" i="2"/>
  <c r="H81" i="2" s="1"/>
  <c r="J52" i="2"/>
  <c r="J93" i="2" l="1"/>
  <c r="I110" i="2"/>
  <c r="J110" i="2"/>
  <c r="I108" i="2"/>
  <c r="I107" i="2"/>
  <c r="G106" i="2"/>
  <c r="F106" i="2"/>
  <c r="F111" i="2" l="1"/>
  <c r="G111" i="2"/>
  <c r="H111" i="2"/>
  <c r="I111" i="2" s="1"/>
  <c r="I112" i="2"/>
  <c r="F113" i="2"/>
  <c r="G113" i="2" s="1"/>
  <c r="I113" i="2" s="1"/>
  <c r="F114" i="2"/>
  <c r="G114" i="2"/>
  <c r="I114" i="2" s="1"/>
  <c r="I115" i="2"/>
  <c r="G104" i="2"/>
  <c r="F104" i="2"/>
  <c r="F102" i="2"/>
  <c r="G93" i="2"/>
  <c r="F93" i="2"/>
  <c r="F91" i="2"/>
  <c r="G97" i="2"/>
  <c r="J97" i="2"/>
  <c r="G102" i="2"/>
  <c r="J102" i="2"/>
  <c r="I101" i="2"/>
  <c r="G91" i="2"/>
  <c r="J114" i="2" l="1"/>
  <c r="J111" i="2"/>
  <c r="I104" i="2"/>
  <c r="J104" i="2"/>
  <c r="I102" i="2"/>
  <c r="F124" i="2"/>
  <c r="G73" i="2"/>
  <c r="F73" i="2"/>
  <c r="G65" i="2"/>
  <c r="F65" i="2"/>
  <c r="G63" i="2"/>
  <c r="G61" i="2"/>
  <c r="H48" i="2"/>
  <c r="F35" i="2"/>
  <c r="G35" i="2"/>
  <c r="G32" i="2"/>
  <c r="F16" i="2"/>
  <c r="G16" i="2"/>
  <c r="G13" i="2"/>
  <c r="H126" i="2" l="1"/>
  <c r="G116" i="2"/>
  <c r="F116" i="2"/>
  <c r="H63" i="2"/>
  <c r="H58" i="2"/>
  <c r="F48" i="2"/>
  <c r="F46" i="2"/>
  <c r="H38" i="2"/>
  <c r="G38" i="2"/>
  <c r="F38" i="2"/>
  <c r="H32" i="2"/>
  <c r="I32" i="2" s="1"/>
  <c r="G18" i="2" l="1"/>
  <c r="I18" i="2" s="1"/>
  <c r="F18" i="2"/>
  <c r="I16" i="2"/>
  <c r="I15" i="2"/>
  <c r="J15" i="2" s="1"/>
  <c r="I13" i="2"/>
  <c r="H53" i="2" l="1"/>
  <c r="G82" i="2" l="1"/>
  <c r="F82" i="2"/>
  <c r="H73" i="2"/>
  <c r="F128" i="2" l="1"/>
  <c r="G128" i="2" s="1"/>
  <c r="I128" i="2" s="1"/>
  <c r="H76" i="2"/>
  <c r="H46" i="2"/>
  <c r="H45" i="2"/>
  <c r="H80" i="2" s="1"/>
  <c r="H43" i="2"/>
  <c r="H78" i="2" s="1"/>
  <c r="J32" i="2"/>
  <c r="H109" i="2" l="1"/>
  <c r="H92" i="2"/>
  <c r="H89" i="2" s="1"/>
  <c r="F126" i="2"/>
  <c r="G126" i="2" s="1"/>
  <c r="F123" i="2"/>
  <c r="J109" i="2" l="1"/>
  <c r="H106" i="2"/>
  <c r="I109" i="2"/>
  <c r="G123" i="2"/>
  <c r="G121" i="2" s="1"/>
  <c r="F45" i="2"/>
  <c r="I27" i="2"/>
  <c r="G46" i="2"/>
  <c r="G51" i="2"/>
  <c r="I106" i="2" l="1"/>
  <c r="J106" i="2"/>
  <c r="H100" i="2"/>
  <c r="J51" i="2"/>
  <c r="G48" i="2"/>
  <c r="F43" i="2"/>
  <c r="G43" i="2" s="1"/>
  <c r="F80" i="2"/>
  <c r="G45" i="2"/>
  <c r="J48" i="2" l="1"/>
  <c r="J53" i="2" s="1"/>
  <c r="J56" i="2"/>
  <c r="G80" i="2"/>
  <c r="G56" i="2"/>
  <c r="F56" i="2" s="1"/>
  <c r="G53" i="2"/>
  <c r="F53" i="2" s="1"/>
  <c r="F81" i="2" l="1"/>
  <c r="F78" i="2"/>
  <c r="I22" i="2"/>
  <c r="G81" i="2" l="1"/>
  <c r="F92" i="2"/>
  <c r="G98" i="2"/>
  <c r="I99" i="2"/>
  <c r="I97" i="2"/>
  <c r="I96" i="2"/>
  <c r="J82" i="2"/>
  <c r="I82" i="2"/>
  <c r="I53" i="2"/>
  <c r="I56" i="2"/>
  <c r="I48" i="2"/>
  <c r="I51" i="2"/>
  <c r="I52" i="2"/>
  <c r="F103" i="2" l="1"/>
  <c r="F89" i="2"/>
  <c r="J81" i="2"/>
  <c r="G92" i="2"/>
  <c r="J92" i="2" s="1"/>
  <c r="I98" i="2"/>
  <c r="G89" i="2" l="1"/>
  <c r="J89" i="2" s="1"/>
  <c r="G103" i="2"/>
  <c r="F100" i="2"/>
  <c r="I38" i="2"/>
  <c r="I39" i="2"/>
  <c r="I40" i="2"/>
  <c r="I41" i="2"/>
  <c r="I42" i="2"/>
  <c r="G100" i="2" l="1"/>
  <c r="J103" i="2"/>
  <c r="I103" i="2"/>
  <c r="I118" i="2"/>
  <c r="J118" i="2" s="1"/>
  <c r="I130" i="2"/>
  <c r="J130" i="2" s="1"/>
  <c r="I135" i="2"/>
  <c r="J135" i="2" s="1"/>
  <c r="J126" i="2"/>
  <c r="J128" i="2"/>
  <c r="J116" i="2"/>
  <c r="J119" i="2"/>
  <c r="J121" i="2"/>
  <c r="H131" i="2"/>
  <c r="J73" i="2"/>
  <c r="I85" i="2"/>
  <c r="J85" i="2" s="1"/>
  <c r="I86" i="2"/>
  <c r="J86" i="2" s="1"/>
  <c r="I87" i="2"/>
  <c r="J87" i="2" s="1"/>
  <c r="I88" i="2"/>
  <c r="J88" i="2" s="1"/>
  <c r="I89" i="2"/>
  <c r="I90" i="2"/>
  <c r="J90" i="2" s="1"/>
  <c r="I91" i="2"/>
  <c r="J91" i="2" s="1"/>
  <c r="I92" i="2"/>
  <c r="I60" i="2"/>
  <c r="I72" i="2"/>
  <c r="J72" i="2" s="1"/>
  <c r="J75" i="2"/>
  <c r="J76" i="2"/>
  <c r="J80" i="2"/>
  <c r="J58" i="2"/>
  <c r="J61" i="2"/>
  <c r="J63" i="2"/>
  <c r="J65" i="2"/>
  <c r="J46" i="2"/>
  <c r="J100" i="2" l="1"/>
  <c r="I100" i="2"/>
  <c r="I134" i="2"/>
  <c r="J134" i="2" s="1"/>
  <c r="I133" i="2"/>
  <c r="I132" i="2"/>
  <c r="I131" i="2"/>
  <c r="I68" i="2"/>
  <c r="I69" i="2"/>
  <c r="I70" i="2"/>
  <c r="I71" i="2"/>
  <c r="J71" i="2" s="1"/>
  <c r="I14" i="2" l="1"/>
  <c r="J43" i="2" l="1"/>
  <c r="I129" i="2" l="1"/>
  <c r="J129" i="2" s="1"/>
  <c r="I119" i="2"/>
  <c r="I120" i="2"/>
  <c r="J120" i="2" s="1"/>
  <c r="I121" i="2"/>
  <c r="I122" i="2"/>
  <c r="I123" i="2"/>
  <c r="I124" i="2"/>
  <c r="I125" i="2"/>
  <c r="I126" i="2"/>
  <c r="I127" i="2"/>
  <c r="I116" i="2"/>
  <c r="I117" i="2"/>
  <c r="J117" i="2" s="1"/>
  <c r="I93" i="2"/>
  <c r="I84" i="2"/>
  <c r="J84" i="2" s="1"/>
  <c r="I80" i="2"/>
  <c r="I81" i="2"/>
  <c r="I79" i="2"/>
  <c r="I74" i="2"/>
  <c r="I75" i="2"/>
  <c r="I76" i="2"/>
  <c r="I77" i="2"/>
  <c r="J77" i="2" s="1"/>
  <c r="I61" i="2"/>
  <c r="I62" i="2"/>
  <c r="J62" i="2" s="1"/>
  <c r="I64" i="2"/>
  <c r="J64" i="2" s="1"/>
  <c r="I65" i="2"/>
  <c r="I66" i="2"/>
  <c r="I67" i="2"/>
  <c r="I59" i="2"/>
  <c r="J59" i="2" s="1"/>
  <c r="I45" i="2"/>
  <c r="I46" i="2"/>
  <c r="I47" i="2"/>
  <c r="I43" i="2"/>
  <c r="I44" i="2"/>
  <c r="I36" i="2"/>
  <c r="I35" i="2"/>
  <c r="I33" i="2"/>
  <c r="I34" i="2"/>
  <c r="I17" i="2"/>
  <c r="I19" i="2"/>
  <c r="I20" i="2"/>
  <c r="I21" i="2"/>
  <c r="I58" i="2"/>
  <c r="I63" i="2"/>
  <c r="I73" i="2"/>
  <c r="G78" i="2"/>
  <c r="J78" i="2" s="1"/>
  <c r="I78" i="2" l="1"/>
  <c r="I49" i="2"/>
  <c r="I50" i="2"/>
</calcChain>
</file>

<file path=xl/sharedStrings.xml><?xml version="1.0" encoding="utf-8"?>
<sst xmlns="http://schemas.openxmlformats.org/spreadsheetml/2006/main" count="206" uniqueCount="69">
  <si>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</si>
  <si>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</si>
  <si>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</si>
  <si>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</si>
  <si>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</si>
  <si>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</si>
  <si>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</si>
  <si>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</si>
  <si>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</si>
  <si>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</si>
  <si>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</si>
  <si>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</si>
  <si>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</si>
  <si>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</si>
  <si>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</si>
  <si>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</si>
  <si>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</si>
  <si>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</si>
  <si>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</si>
  <si>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</si>
  <si>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</si>
  <si>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</si>
  <si>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</si>
  <si>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</si>
  <si>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</si>
  <si>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</si>
  <si>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</si>
  <si>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</si>
  <si>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</si>
  <si>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</si>
  <si>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</si>
  <si>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</si>
  <si>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</si>
  <si>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</si>
  <si>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</si>
  <si>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С. Д. Голин</t>
  </si>
  <si>
    <t>Относительное значение, % (гр.7/гр.6)*100%)</t>
  </si>
  <si>
    <t>Департамент жилищно-коммунального и строительного комплекса администрации города Югорска</t>
  </si>
  <si>
    <t>Х</t>
  </si>
  <si>
    <t>Соисполнитель 5</t>
  </si>
  <si>
    <t>О.В. Козаченко</t>
  </si>
  <si>
    <t>Ответственный исполнитель/соисполнитель</t>
  </si>
  <si>
    <t>Структурные элекменты (основные мероприятия муниципальной программы)</t>
  </si>
  <si>
    <t>Номер структурного элемента  (основного мероприятия)</t>
  </si>
  <si>
    <t xml:space="preserve">Инвестиции в объекты муниципальной собственности </t>
  </si>
  <si>
    <t xml:space="preserve">Проектная часть </t>
  </si>
  <si>
    <t xml:space="preserve">Процессная часть </t>
  </si>
  <si>
    <t xml:space="preserve">Управление образования администрации города  </t>
  </si>
  <si>
    <t xml:space="preserve">Департамент муниципальной собственности и градостроительства администрации города </t>
  </si>
  <si>
    <t>Н.И. Бобровская</t>
  </si>
  <si>
    <t>Т.Л. Карпушина</t>
  </si>
  <si>
    <t xml:space="preserve">Управление культуры администарции города </t>
  </si>
  <si>
    <t xml:space="preserve">Н.Н. Нестерова </t>
  </si>
  <si>
    <t>Т.В. Наумова</t>
  </si>
  <si>
    <t>Управление социальной политики</t>
  </si>
  <si>
    <t>И.М. Занина</t>
  </si>
  <si>
    <t>О.В. Самсоненко</t>
  </si>
  <si>
    <t>5-00-89</t>
  </si>
  <si>
    <t>7-48-67</t>
  </si>
  <si>
    <t>5-00-26</t>
  </si>
  <si>
    <t>5-00-24</t>
  </si>
  <si>
    <t>Отчет об исполнении структурных элементов (основных мероприятий) муницпальной программы по состоянию на 3 квартал 2022 года</t>
  </si>
  <si>
    <t>Дата составления отчета 10.10.2022</t>
  </si>
  <si>
    <t xml:space="preserve"> Мероприятия проведены во 2 кв. 2022 года</t>
  </si>
  <si>
    <t xml:space="preserve">Средства местного бюджета в отчетном периоде использованы: на заработную плату – 12 355,4 тыс. руб; начисления на з/плату – 3 474,5 тыс. руб.; социальные пособия персоналу – 54,8 тыс. руб.;  оплату льготного проезда к месту использования отпуска сотрудника – 17,9  тыс.руб., оплату услуг связи – 31,2 тыс.руб. , коммунальных услуг – 1 441,0 тыс.руб., очистка крыши здания от снега – 70,0 тыс.руб., вывоз снега с территории парка – 150,0 тыс.руб., дератизация парка – 48,0 тыс.руб., ТО здания – 268,5 тыс.руб., предрейсовый и периодический медосмотр – 55,3 тыс.руб. охранные услуги объектов – 355,0 тыс.руб., приобретение лицензионных продуктов – 9, 5 тыс.руб., страхование работников, связанных с лесом – 53,4тыс.руб., компенсация морального вреда бывшему работнику по решению суда – 17,3 тыс.руб., имущественные и транспортный налоги – 377,5 тыс.руб., приобретение аптечки – 4,6 тыс.руб., приобретение ГСМ – 381,8 тыс.руб., спецодежды – 73,4 тыс.руб., приобретение материальных запасов и запасных частей – 266,9 тыс.руб., основных средств – 554,0 тыс.руб.;   За счет средств от приносящей доход деятельности в отчетный период  оплачены:  денежные взыскания и трафы за нарушение ТК РФ в соответствии с Постановлением - 120,6 тыс.руб., услуги по отлову и транспортировке безнадзорных собак -89,1 тыс руб., 22,4 тыс.руб. - приобретение прочих оборотных запасов (материалов)         </t>
  </si>
  <si>
    <t>работы по ликвидации несанкционированных свалок запланированы на 4 квартал 2022 года</t>
  </si>
  <si>
    <t>Мероприятия проведены во 2 кв. 2022 года. Проведение мероприятия на сумму 12,4 тыс.руб в рамках акции "Спасти и сохранить" запланировано на 4 кв. 2022 года</t>
  </si>
  <si>
    <t>В течение отчетного периодла в рамках реализации мероприятий программы были организованы  и проведены:                                                         1)Экологическая акция, в рамках которой были изготовлены и установлены на территории города 2 банера тематической направленности, приобретены грабли и лопаты для осуществления работ по уборке и облагораживанию городских улиц и парковых зон. Финансирование составило - 16,9 тыс. рублей.                                                                           2) Организована утилизация и транспортировка химических источников тока (батереек) - 588,0кг. Объем финансирования на отчетную дату (аванс)  - 13,2 тыс. рублей.                                                                      Оставшаяся сумма будет освоена до конца текущего года (по условиям договора - 100,%: оплата производится по факту предоставления услуги).</t>
  </si>
  <si>
    <t>Осуществлена ликвидация несанкционирвоанных мест размещения отходов в мкр.Югорск-2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</si>
</sst>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2" fontId="9" fillId="0" borderId="14" xfId="0" applyNumberFormat="1" applyFont="1" applyBorder="1" applyAlignment="1">
      <alignment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5" fillId="0" borderId="0" xfId="0" applyFont="1" applyFill="1" applyAlignment="1">
      <alignment horizontal="center"/>
    </xf>
    <xf numFmtId="0" fontId="0" fillId="0" borderId="0" xfId="0" applyAlignment="1"/>
    <xf numFmtId="0" fontId="15" fillId="0" borderId="0" xfId="0" applyFont="1" applyAlignment="1">
      <alignment wrapText="1"/>
    </xf>
    <xf numFmtId="0" fontId="15" fillId="0" borderId="0" xfId="0" applyFont="1" applyFill="1" applyAlignment="1">
      <alignment horizontal="left"/>
    </xf>
    <xf numFmtId="0" fontId="0" fillId="0" borderId="14" xfId="0" applyBorder="1"/>
    <xf numFmtId="0" fontId="0" fillId="0" borderId="15" xfId="0" applyBorder="1" applyAlignment="1">
      <alignment horizontal="justify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justify" vertical="center" wrapText="1"/>
    </xf>
    <xf numFmtId="2" fontId="11" fillId="2" borderId="6" xfId="0" applyNumberFormat="1" applyFont="1" applyFill="1" applyBorder="1" applyAlignment="1">
      <alignment horizontal="justify" vertical="center" wrapText="1"/>
    </xf>
    <xf numFmtId="2" fontId="11" fillId="2" borderId="7" xfId="0" applyNumberFormat="1" applyFont="1" applyFill="1" applyBorder="1" applyAlignment="1">
      <alignment horizontal="justify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8"/>
  <sheetViews>
    <sheetView tabSelected="1" topLeftCell="A116" zoomScale="120" zoomScaleNormal="120" workbookViewId="0">
      <selection activeCell="G135" sqref="G135"/>
    </sheetView>
  </sheetViews>
  <sheetFormatPr defaultRowHeight="15" x14ac:dyDescent="0.25"/>
  <cols>
    <col min="1" max="1" width="9" customWidth="1"/>
    <col min="2" max="2" width="17.7109375" customWidth="1"/>
    <col min="3" max="3" width="1.5703125" hidden="1" customWidth="1"/>
    <col min="4" max="4" width="12.140625" customWidth="1"/>
    <col min="5" max="5" width="12.5703125" customWidth="1"/>
    <col min="6" max="6" width="11.7109375" customWidth="1"/>
    <col min="7" max="7" width="11.85546875" customWidth="1"/>
    <col min="8" max="8" width="10.42578125" customWidth="1"/>
    <col min="9" max="9" width="11.7109375" customWidth="1"/>
    <col min="10" max="10" width="12.28515625" customWidth="1"/>
    <col min="11" max="11" width="26.28515625" customWidth="1"/>
  </cols>
  <sheetData>
    <row r="2" spans="1:11" x14ac:dyDescent="0.25">
      <c r="A2" s="141" t="s">
        <v>61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25">
      <c r="A4" s="141" t="s">
        <v>27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1" x14ac:dyDescent="0.25">
      <c r="A5" s="142" t="s">
        <v>28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5">
      <c r="A7" s="141" t="s">
        <v>14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</row>
    <row r="8" spans="1:11" x14ac:dyDescent="0.25">
      <c r="A8" s="142" t="s">
        <v>29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</row>
    <row r="9" spans="1:11" ht="18" customHeight="1" x14ac:dyDescent="0.25">
      <c r="A9" s="113" t="s">
        <v>43</v>
      </c>
      <c r="B9" s="113" t="s">
        <v>42</v>
      </c>
      <c r="C9" s="113"/>
      <c r="D9" s="113" t="s">
        <v>41</v>
      </c>
      <c r="E9" s="113" t="s">
        <v>0</v>
      </c>
      <c r="F9" s="146" t="s">
        <v>30</v>
      </c>
      <c r="G9" s="146" t="s">
        <v>33</v>
      </c>
      <c r="H9" s="146" t="s">
        <v>31</v>
      </c>
      <c r="I9" s="143" t="s">
        <v>26</v>
      </c>
      <c r="J9" s="144"/>
      <c r="K9" s="145"/>
    </row>
    <row r="10" spans="1:11" x14ac:dyDescent="0.25">
      <c r="A10" s="113"/>
      <c r="B10" s="113"/>
      <c r="C10" s="113"/>
      <c r="D10" s="113"/>
      <c r="E10" s="113"/>
      <c r="F10" s="71"/>
      <c r="G10" s="71"/>
      <c r="H10" s="71"/>
      <c r="I10" s="146" t="s">
        <v>32</v>
      </c>
      <c r="J10" s="146" t="s">
        <v>36</v>
      </c>
      <c r="K10" s="146" t="s">
        <v>34</v>
      </c>
    </row>
    <row r="11" spans="1:11" ht="29.25" customHeight="1" x14ac:dyDescent="0.25">
      <c r="A11" s="113"/>
      <c r="B11" s="113"/>
      <c r="C11" s="113"/>
      <c r="D11" s="113"/>
      <c r="E11" s="113"/>
      <c r="F11" s="72"/>
      <c r="G11" s="72"/>
      <c r="H11" s="72"/>
      <c r="I11" s="72"/>
      <c r="J11" s="72"/>
      <c r="K11" s="72"/>
    </row>
    <row r="12" spans="1:11" x14ac:dyDescent="0.25">
      <c r="A12" s="1">
        <v>1</v>
      </c>
      <c r="B12" s="113">
        <v>2</v>
      </c>
      <c r="C12" s="113"/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>
        <v>8</v>
      </c>
      <c r="J12" s="1">
        <v>9</v>
      </c>
      <c r="K12" s="1"/>
    </row>
    <row r="13" spans="1:11" ht="18" customHeight="1" x14ac:dyDescent="0.25">
      <c r="A13" s="146">
        <v>1</v>
      </c>
      <c r="B13" s="119" t="s">
        <v>10</v>
      </c>
      <c r="C13" s="120"/>
      <c r="D13" s="88" t="s">
        <v>11</v>
      </c>
      <c r="E13" s="3" t="s">
        <v>1</v>
      </c>
      <c r="F13" s="20">
        <v>65</v>
      </c>
      <c r="G13" s="20">
        <f>F13</f>
        <v>65</v>
      </c>
      <c r="H13" s="20">
        <v>52.6</v>
      </c>
      <c r="I13" s="21">
        <f>H13-G13</f>
        <v>-12.399999999999999</v>
      </c>
      <c r="J13" s="21">
        <v>0</v>
      </c>
      <c r="K13" s="67" t="s">
        <v>66</v>
      </c>
    </row>
    <row r="14" spans="1:11" ht="21" x14ac:dyDescent="0.25">
      <c r="A14" s="154"/>
      <c r="B14" s="96"/>
      <c r="C14" s="97"/>
      <c r="D14" s="88"/>
      <c r="E14" s="3" t="s">
        <v>2</v>
      </c>
      <c r="F14" s="20">
        <v>0</v>
      </c>
      <c r="G14" s="20">
        <v>0</v>
      </c>
      <c r="H14" s="20">
        <v>0</v>
      </c>
      <c r="I14" s="21">
        <f t="shared" ref="I14:I35" si="0">SUM(H14-G14)</f>
        <v>0</v>
      </c>
      <c r="J14" s="21">
        <v>0</v>
      </c>
      <c r="K14" s="111"/>
    </row>
    <row r="15" spans="1:11" ht="21" x14ac:dyDescent="0.25">
      <c r="A15" s="154"/>
      <c r="B15" s="96"/>
      <c r="C15" s="97"/>
      <c r="D15" s="88"/>
      <c r="E15" s="3" t="s">
        <v>3</v>
      </c>
      <c r="F15" s="20">
        <v>0</v>
      </c>
      <c r="G15" s="20">
        <v>0</v>
      </c>
      <c r="H15" s="20">
        <v>0</v>
      </c>
      <c r="I15" s="21">
        <f>H15-G15</f>
        <v>0</v>
      </c>
      <c r="J15" s="21">
        <f>H15-I15*100%</f>
        <v>0</v>
      </c>
      <c r="K15" s="111"/>
    </row>
    <row r="16" spans="1:11" x14ac:dyDescent="0.25">
      <c r="A16" s="154"/>
      <c r="B16" s="96"/>
      <c r="C16" s="97"/>
      <c r="D16" s="88"/>
      <c r="E16" s="3" t="s">
        <v>4</v>
      </c>
      <c r="F16" s="20">
        <f>F13</f>
        <v>65</v>
      </c>
      <c r="G16" s="20">
        <f>G13</f>
        <v>65</v>
      </c>
      <c r="H16" s="20">
        <v>52.6</v>
      </c>
      <c r="I16" s="21">
        <f>H16-G16</f>
        <v>-12.399999999999999</v>
      </c>
      <c r="J16" s="21">
        <v>0</v>
      </c>
      <c r="K16" s="111"/>
    </row>
    <row r="17" spans="1:11" ht="22.15" customHeight="1" x14ac:dyDescent="0.25">
      <c r="A17" s="154"/>
      <c r="B17" s="98"/>
      <c r="C17" s="99"/>
      <c r="D17" s="88"/>
      <c r="E17" s="2" t="s">
        <v>5</v>
      </c>
      <c r="F17" s="20">
        <v>0</v>
      </c>
      <c r="G17" s="20">
        <v>0</v>
      </c>
      <c r="H17" s="20">
        <v>0</v>
      </c>
      <c r="I17" s="21">
        <f t="shared" si="0"/>
        <v>0</v>
      </c>
      <c r="J17" s="21">
        <v>0</v>
      </c>
      <c r="K17" s="112"/>
    </row>
    <row r="18" spans="1:11" x14ac:dyDescent="0.25">
      <c r="A18" s="154"/>
      <c r="B18" s="89"/>
      <c r="C18" s="90"/>
      <c r="D18" s="88" t="s">
        <v>12</v>
      </c>
      <c r="E18" s="3" t="s">
        <v>1</v>
      </c>
      <c r="F18" s="20">
        <f>F21+F20</f>
        <v>24</v>
      </c>
      <c r="G18" s="20">
        <f>G21+G20</f>
        <v>24</v>
      </c>
      <c r="H18" s="20">
        <v>24</v>
      </c>
      <c r="I18" s="21">
        <f>SUM(H18-G18)</f>
        <v>0</v>
      </c>
      <c r="J18" s="21">
        <v>0</v>
      </c>
      <c r="K18" s="67" t="s">
        <v>63</v>
      </c>
    </row>
    <row r="19" spans="1:11" ht="21" x14ac:dyDescent="0.25">
      <c r="A19" s="154"/>
      <c r="B19" s="91"/>
      <c r="C19" s="92"/>
      <c r="D19" s="88"/>
      <c r="E19" s="3" t="s">
        <v>2</v>
      </c>
      <c r="F19" s="20">
        <v>0</v>
      </c>
      <c r="G19" s="20">
        <v>0</v>
      </c>
      <c r="H19" s="20">
        <v>0</v>
      </c>
      <c r="I19" s="21">
        <f t="shared" si="0"/>
        <v>0</v>
      </c>
      <c r="J19" s="21">
        <v>0</v>
      </c>
      <c r="K19" s="111"/>
    </row>
    <row r="20" spans="1:11" ht="21" x14ac:dyDescent="0.25">
      <c r="A20" s="154"/>
      <c r="B20" s="91"/>
      <c r="C20" s="92"/>
      <c r="D20" s="88"/>
      <c r="E20" s="3" t="s">
        <v>3</v>
      </c>
      <c r="F20" s="20">
        <v>0</v>
      </c>
      <c r="G20" s="20">
        <v>0</v>
      </c>
      <c r="H20" s="20">
        <v>0</v>
      </c>
      <c r="I20" s="21">
        <f t="shared" si="0"/>
        <v>0</v>
      </c>
      <c r="J20" s="21">
        <v>0</v>
      </c>
      <c r="K20" s="111"/>
    </row>
    <row r="21" spans="1:11" x14ac:dyDescent="0.25">
      <c r="A21" s="154"/>
      <c r="B21" s="91"/>
      <c r="C21" s="92"/>
      <c r="D21" s="88"/>
      <c r="E21" s="3" t="s">
        <v>4</v>
      </c>
      <c r="F21" s="20">
        <v>24</v>
      </c>
      <c r="G21" s="20">
        <v>24</v>
      </c>
      <c r="H21" s="20">
        <v>24</v>
      </c>
      <c r="I21" s="21">
        <f t="shared" si="0"/>
        <v>0</v>
      </c>
      <c r="J21" s="21">
        <v>0</v>
      </c>
      <c r="K21" s="111"/>
    </row>
    <row r="22" spans="1:11" ht="22.15" customHeight="1" x14ac:dyDescent="0.25">
      <c r="A22" s="154"/>
      <c r="B22" s="91"/>
      <c r="C22" s="92"/>
      <c r="D22" s="88"/>
      <c r="E22" s="85" t="s">
        <v>5</v>
      </c>
      <c r="F22" s="137">
        <v>0</v>
      </c>
      <c r="G22" s="137">
        <v>0</v>
      </c>
      <c r="H22" s="137">
        <v>0</v>
      </c>
      <c r="I22" s="130">
        <f t="shared" si="0"/>
        <v>0</v>
      </c>
      <c r="J22" s="130">
        <v>0</v>
      </c>
      <c r="K22" s="111"/>
    </row>
    <row r="23" spans="1:11" ht="6.6" customHeight="1" x14ac:dyDescent="0.25">
      <c r="A23" s="154"/>
      <c r="B23" s="91"/>
      <c r="C23" s="92"/>
      <c r="D23" s="88"/>
      <c r="E23" s="86"/>
      <c r="F23" s="138"/>
      <c r="G23" s="138"/>
      <c r="H23" s="138"/>
      <c r="I23" s="133"/>
      <c r="J23" s="131"/>
      <c r="K23" s="135"/>
    </row>
    <row r="24" spans="1:11" ht="4.9000000000000004" hidden="1" customHeight="1" x14ac:dyDescent="0.25">
      <c r="A24" s="154"/>
      <c r="B24" s="93"/>
      <c r="C24" s="94"/>
      <c r="D24" s="88"/>
      <c r="E24" s="87"/>
      <c r="F24" s="139"/>
      <c r="G24" s="139"/>
      <c r="H24" s="139"/>
      <c r="I24" s="134"/>
      <c r="J24" s="132"/>
      <c r="K24" s="136"/>
    </row>
    <row r="25" spans="1:11" ht="15.6" customHeight="1" x14ac:dyDescent="0.25">
      <c r="A25" s="154"/>
      <c r="B25" s="89"/>
      <c r="C25" s="24"/>
      <c r="D25" s="85" t="s">
        <v>17</v>
      </c>
      <c r="E25" s="25" t="s">
        <v>1</v>
      </c>
      <c r="F25" s="20">
        <v>0</v>
      </c>
      <c r="G25" s="20">
        <v>0</v>
      </c>
      <c r="H25" s="20">
        <v>0</v>
      </c>
      <c r="I25" s="20">
        <v>0</v>
      </c>
      <c r="J25" s="21">
        <v>0</v>
      </c>
      <c r="K25" s="67" t="s">
        <v>38</v>
      </c>
    </row>
    <row r="26" spans="1:11" ht="16.149999999999999" customHeight="1" x14ac:dyDescent="0.25">
      <c r="A26" s="154"/>
      <c r="B26" s="123"/>
      <c r="C26" s="24"/>
      <c r="D26" s="121"/>
      <c r="E26" s="25" t="s">
        <v>2</v>
      </c>
      <c r="F26" s="26">
        <v>0</v>
      </c>
      <c r="G26" s="26">
        <v>0</v>
      </c>
      <c r="H26" s="26">
        <v>0</v>
      </c>
      <c r="I26" s="26">
        <v>0</v>
      </c>
      <c r="J26" s="22">
        <v>0</v>
      </c>
      <c r="K26" s="68"/>
    </row>
    <row r="27" spans="1:11" ht="22.15" customHeight="1" x14ac:dyDescent="0.25">
      <c r="A27" s="154"/>
      <c r="B27" s="123"/>
      <c r="C27" s="24"/>
      <c r="D27" s="121"/>
      <c r="E27" s="25" t="s">
        <v>3</v>
      </c>
      <c r="F27" s="26">
        <v>0</v>
      </c>
      <c r="G27" s="26">
        <v>0</v>
      </c>
      <c r="H27" s="26">
        <v>0</v>
      </c>
      <c r="I27" s="26">
        <f>H27-G27</f>
        <v>0</v>
      </c>
      <c r="J27" s="22">
        <v>0</v>
      </c>
      <c r="K27" s="68"/>
    </row>
    <row r="28" spans="1:11" ht="13.15" customHeight="1" x14ac:dyDescent="0.25">
      <c r="A28" s="154"/>
      <c r="B28" s="123"/>
      <c r="C28" s="24"/>
      <c r="D28" s="121"/>
      <c r="E28" s="25" t="s">
        <v>4</v>
      </c>
      <c r="F28" s="26">
        <v>0</v>
      </c>
      <c r="G28" s="26">
        <v>0</v>
      </c>
      <c r="H28" s="26">
        <v>0</v>
      </c>
      <c r="I28" s="26">
        <v>0</v>
      </c>
      <c r="J28" s="22">
        <v>0</v>
      </c>
      <c r="K28" s="68"/>
    </row>
    <row r="29" spans="1:11" ht="23.45" customHeight="1" x14ac:dyDescent="0.25">
      <c r="A29" s="154"/>
      <c r="B29" s="123"/>
      <c r="C29" s="24"/>
      <c r="D29" s="121"/>
      <c r="E29" s="85" t="s">
        <v>5</v>
      </c>
      <c r="F29" s="26">
        <v>0</v>
      </c>
      <c r="G29" s="26">
        <v>0</v>
      </c>
      <c r="H29" s="26">
        <v>0</v>
      </c>
      <c r="I29" s="26">
        <v>0</v>
      </c>
      <c r="J29" s="22">
        <v>0</v>
      </c>
      <c r="K29" s="69"/>
    </row>
    <row r="30" spans="1:11" ht="54" hidden="1" customHeight="1" x14ac:dyDescent="0.25">
      <c r="A30" s="154"/>
      <c r="B30" s="123"/>
      <c r="C30" s="24"/>
      <c r="D30" s="121"/>
      <c r="E30" s="86"/>
      <c r="F30" s="26"/>
      <c r="G30" s="26"/>
      <c r="H30" s="26"/>
      <c r="I30" s="27"/>
      <c r="J30" s="22"/>
      <c r="K30" s="23"/>
    </row>
    <row r="31" spans="1:11" ht="54" hidden="1" customHeight="1" x14ac:dyDescent="0.25">
      <c r="A31" s="154"/>
      <c r="B31" s="124"/>
      <c r="C31" s="24"/>
      <c r="D31" s="122"/>
      <c r="E31" s="87"/>
      <c r="F31" s="26"/>
      <c r="G31" s="26"/>
      <c r="H31" s="26"/>
      <c r="I31" s="27"/>
      <c r="J31" s="22"/>
      <c r="K31" s="23"/>
    </row>
    <row r="32" spans="1:11" x14ac:dyDescent="0.25">
      <c r="A32" s="154"/>
      <c r="B32" s="89"/>
      <c r="C32" s="90"/>
      <c r="D32" s="88" t="s">
        <v>13</v>
      </c>
      <c r="E32" s="33" t="s">
        <v>1</v>
      </c>
      <c r="F32" s="31">
        <v>61</v>
      </c>
      <c r="G32" s="31">
        <f>F32</f>
        <v>61</v>
      </c>
      <c r="H32" s="56">
        <f>H35+H34</f>
        <v>30.12</v>
      </c>
      <c r="I32" s="30">
        <f>H32-G32</f>
        <v>-30.88</v>
      </c>
      <c r="J32" s="30">
        <f>H32/G32*100</f>
        <v>49.377049180327873</v>
      </c>
      <c r="K32" s="67" t="s">
        <v>67</v>
      </c>
    </row>
    <row r="33" spans="1:11" ht="21" x14ac:dyDescent="0.25">
      <c r="A33" s="154"/>
      <c r="B33" s="91"/>
      <c r="C33" s="92"/>
      <c r="D33" s="88"/>
      <c r="E33" s="33" t="s">
        <v>2</v>
      </c>
      <c r="F33" s="31">
        <v>0</v>
      </c>
      <c r="G33" s="31">
        <v>0</v>
      </c>
      <c r="H33" s="31">
        <v>0</v>
      </c>
      <c r="I33" s="30">
        <f t="shared" si="0"/>
        <v>0</v>
      </c>
      <c r="J33" s="30">
        <v>0</v>
      </c>
      <c r="K33" s="111"/>
    </row>
    <row r="34" spans="1:11" ht="21" x14ac:dyDescent="0.25">
      <c r="A34" s="154"/>
      <c r="B34" s="91"/>
      <c r="C34" s="92"/>
      <c r="D34" s="88"/>
      <c r="E34" s="33" t="s">
        <v>3</v>
      </c>
      <c r="F34" s="31">
        <v>0</v>
      </c>
      <c r="G34" s="31">
        <v>0</v>
      </c>
      <c r="H34" s="31">
        <v>0</v>
      </c>
      <c r="I34" s="30">
        <f t="shared" si="0"/>
        <v>0</v>
      </c>
      <c r="J34" s="30">
        <v>0</v>
      </c>
      <c r="K34" s="111"/>
    </row>
    <row r="35" spans="1:11" x14ac:dyDescent="0.25">
      <c r="A35" s="154"/>
      <c r="B35" s="91"/>
      <c r="C35" s="92"/>
      <c r="D35" s="88"/>
      <c r="E35" s="33" t="s">
        <v>4</v>
      </c>
      <c r="F35" s="31">
        <f>F32</f>
        <v>61</v>
      </c>
      <c r="G35" s="31">
        <f>G32</f>
        <v>61</v>
      </c>
      <c r="H35" s="56">
        <v>30.12</v>
      </c>
      <c r="I35" s="34">
        <f t="shared" si="0"/>
        <v>-30.88</v>
      </c>
      <c r="J35" s="30">
        <v>0</v>
      </c>
      <c r="K35" s="111"/>
    </row>
    <row r="36" spans="1:11" ht="17.45" customHeight="1" x14ac:dyDescent="0.25">
      <c r="A36" s="154"/>
      <c r="B36" s="91"/>
      <c r="C36" s="92"/>
      <c r="D36" s="88"/>
      <c r="E36" s="115" t="s">
        <v>5</v>
      </c>
      <c r="F36" s="116">
        <v>0</v>
      </c>
      <c r="G36" s="117">
        <v>0</v>
      </c>
      <c r="H36" s="116">
        <v>0</v>
      </c>
      <c r="I36" s="73">
        <f>H36-G36</f>
        <v>0</v>
      </c>
      <c r="J36" s="73">
        <v>0</v>
      </c>
      <c r="K36" s="111"/>
    </row>
    <row r="37" spans="1:11" ht="39.75" customHeight="1" x14ac:dyDescent="0.25">
      <c r="A37" s="154"/>
      <c r="B37" s="93"/>
      <c r="C37" s="94"/>
      <c r="D37" s="88"/>
      <c r="E37" s="115"/>
      <c r="F37" s="116"/>
      <c r="G37" s="118"/>
      <c r="H37" s="116"/>
      <c r="I37" s="73"/>
      <c r="J37" s="73"/>
      <c r="K37" s="157"/>
    </row>
    <row r="38" spans="1:11" ht="26.45" customHeight="1" x14ac:dyDescent="0.25">
      <c r="A38" s="155"/>
      <c r="B38" s="79"/>
      <c r="C38" s="80"/>
      <c r="D38" s="85" t="s">
        <v>14</v>
      </c>
      <c r="E38" s="2" t="s">
        <v>1</v>
      </c>
      <c r="F38" s="20">
        <f>F41+F40</f>
        <v>0</v>
      </c>
      <c r="G38" s="20">
        <f>G41+G40</f>
        <v>0</v>
      </c>
      <c r="H38" s="20">
        <f>H41+H40</f>
        <v>0</v>
      </c>
      <c r="I38" s="20">
        <f>H38-G38</f>
        <v>0</v>
      </c>
      <c r="J38" s="20">
        <v>0</v>
      </c>
      <c r="K38" s="70" t="s">
        <v>38</v>
      </c>
    </row>
    <row r="39" spans="1:11" ht="12.6" customHeight="1" x14ac:dyDescent="0.25">
      <c r="A39" s="155"/>
      <c r="B39" s="81"/>
      <c r="C39" s="82"/>
      <c r="D39" s="86"/>
      <c r="E39" s="3" t="s">
        <v>2</v>
      </c>
      <c r="F39" s="20">
        <v>0</v>
      </c>
      <c r="G39" s="20">
        <v>0</v>
      </c>
      <c r="H39" s="20">
        <v>0</v>
      </c>
      <c r="I39" s="20">
        <f t="shared" ref="I39:I56" si="1">H39-G39</f>
        <v>0</v>
      </c>
      <c r="J39" s="20">
        <v>0</v>
      </c>
      <c r="K39" s="68"/>
    </row>
    <row r="40" spans="1:11" ht="21" x14ac:dyDescent="0.25">
      <c r="A40" s="155"/>
      <c r="B40" s="81"/>
      <c r="C40" s="82"/>
      <c r="D40" s="86"/>
      <c r="E40" s="3" t="s">
        <v>3</v>
      </c>
      <c r="F40" s="20">
        <v>0</v>
      </c>
      <c r="G40" s="20">
        <v>0</v>
      </c>
      <c r="H40" s="20">
        <v>0</v>
      </c>
      <c r="I40" s="20">
        <f t="shared" si="1"/>
        <v>0</v>
      </c>
      <c r="J40" s="20">
        <v>0</v>
      </c>
      <c r="K40" s="68"/>
    </row>
    <row r="41" spans="1:11" x14ac:dyDescent="0.25">
      <c r="A41" s="155"/>
      <c r="B41" s="81"/>
      <c r="C41" s="82"/>
      <c r="D41" s="86"/>
      <c r="E41" s="3" t="s">
        <v>4</v>
      </c>
      <c r="F41" s="20">
        <v>0</v>
      </c>
      <c r="G41" s="20">
        <v>0</v>
      </c>
      <c r="H41" s="20">
        <v>0</v>
      </c>
      <c r="I41" s="20">
        <f t="shared" si="1"/>
        <v>0</v>
      </c>
      <c r="J41" s="20">
        <v>0</v>
      </c>
      <c r="K41" s="68"/>
    </row>
    <row r="42" spans="1:11" s="54" customFormat="1" ht="19.899999999999999" customHeight="1" x14ac:dyDescent="0.25">
      <c r="A42" s="155"/>
      <c r="B42" s="83"/>
      <c r="C42" s="84"/>
      <c r="D42" s="87"/>
      <c r="E42" s="44" t="s">
        <v>5</v>
      </c>
      <c r="F42" s="20">
        <v>0</v>
      </c>
      <c r="G42" s="20">
        <v>0</v>
      </c>
      <c r="H42" s="20">
        <v>0</v>
      </c>
      <c r="I42" s="20">
        <f t="shared" si="1"/>
        <v>0</v>
      </c>
      <c r="J42" s="20">
        <v>0</v>
      </c>
      <c r="K42" s="69"/>
    </row>
    <row r="43" spans="1:11" x14ac:dyDescent="0.25">
      <c r="A43" s="167"/>
      <c r="B43" s="88" t="s">
        <v>15</v>
      </c>
      <c r="C43" s="88"/>
      <c r="D43" s="88"/>
      <c r="E43" s="47" t="s">
        <v>1</v>
      </c>
      <c r="F43" s="46">
        <f>F45+F46</f>
        <v>150</v>
      </c>
      <c r="G43" s="46">
        <f>F43</f>
        <v>150</v>
      </c>
      <c r="H43" s="57">
        <f>H38+H32+H25+H18+H13</f>
        <v>106.72</v>
      </c>
      <c r="I43" s="46">
        <f t="shared" si="1"/>
        <v>-43.28</v>
      </c>
      <c r="J43" s="46">
        <f>H43/G43*100</f>
        <v>71.146666666666675</v>
      </c>
      <c r="K43" s="70" t="s">
        <v>38</v>
      </c>
    </row>
    <row r="44" spans="1:11" ht="21" x14ac:dyDescent="0.25">
      <c r="A44" s="168"/>
      <c r="B44" s="88"/>
      <c r="C44" s="88"/>
      <c r="D44" s="88"/>
      <c r="E44" s="3" t="s">
        <v>2</v>
      </c>
      <c r="F44" s="20">
        <v>0</v>
      </c>
      <c r="G44" s="20">
        <v>0</v>
      </c>
      <c r="H44" s="20">
        <v>0</v>
      </c>
      <c r="I44" s="20">
        <f t="shared" si="1"/>
        <v>0</v>
      </c>
      <c r="J44" s="20">
        <v>0</v>
      </c>
      <c r="K44" s="77"/>
    </row>
    <row r="45" spans="1:11" ht="21" x14ac:dyDescent="0.25">
      <c r="A45" s="168"/>
      <c r="B45" s="88"/>
      <c r="C45" s="88"/>
      <c r="D45" s="88"/>
      <c r="E45" s="3" t="s">
        <v>3</v>
      </c>
      <c r="F45" s="20">
        <f>F40+F34+F27+F20+F15</f>
        <v>0</v>
      </c>
      <c r="G45" s="20">
        <f>F45</f>
        <v>0</v>
      </c>
      <c r="H45" s="20">
        <f>H40+H34+H27+H15</f>
        <v>0</v>
      </c>
      <c r="I45" s="20">
        <f t="shared" si="1"/>
        <v>0</v>
      </c>
      <c r="J45" s="20">
        <v>0</v>
      </c>
      <c r="K45" s="77"/>
    </row>
    <row r="46" spans="1:11" x14ac:dyDescent="0.25">
      <c r="A46" s="168"/>
      <c r="B46" s="88"/>
      <c r="C46" s="88"/>
      <c r="D46" s="88"/>
      <c r="E46" s="3" t="s">
        <v>4</v>
      </c>
      <c r="F46" s="20">
        <f>F41+F35+F21+F16</f>
        <v>150</v>
      </c>
      <c r="G46" s="20">
        <f>F46</f>
        <v>150</v>
      </c>
      <c r="H46" s="4">
        <f>H41+H35+H28+H21+H16</f>
        <v>106.72</v>
      </c>
      <c r="I46" s="20">
        <f t="shared" si="1"/>
        <v>-43.28</v>
      </c>
      <c r="J46" s="20">
        <f t="shared" ref="J46:J114" si="2">H46/G46*100</f>
        <v>71.146666666666675</v>
      </c>
      <c r="K46" s="77"/>
    </row>
    <row r="47" spans="1:11" ht="21" x14ac:dyDescent="0.25">
      <c r="A47" s="168"/>
      <c r="B47" s="88"/>
      <c r="C47" s="88"/>
      <c r="D47" s="88"/>
      <c r="E47" s="2" t="s">
        <v>5</v>
      </c>
      <c r="F47" s="20">
        <v>0</v>
      </c>
      <c r="G47" s="20">
        <v>0</v>
      </c>
      <c r="H47" s="20">
        <v>0</v>
      </c>
      <c r="I47" s="20">
        <f t="shared" si="1"/>
        <v>0</v>
      </c>
      <c r="J47" s="20">
        <v>0</v>
      </c>
      <c r="K47" s="78"/>
    </row>
    <row r="48" spans="1:11" ht="13.9" customHeight="1" x14ac:dyDescent="0.25">
      <c r="A48" s="113">
        <v>2</v>
      </c>
      <c r="B48" s="58" t="s">
        <v>24</v>
      </c>
      <c r="C48" s="95"/>
      <c r="D48" s="88" t="s">
        <v>14</v>
      </c>
      <c r="E48" s="35" t="s">
        <v>1</v>
      </c>
      <c r="F48" s="34">
        <f>F52+F51</f>
        <v>30401</v>
      </c>
      <c r="G48" s="34">
        <f>G52+G51</f>
        <v>30401</v>
      </c>
      <c r="H48" s="36">
        <f>H52+H51</f>
        <v>20292.149999999998</v>
      </c>
      <c r="I48" s="37">
        <f t="shared" si="1"/>
        <v>-10108.850000000002</v>
      </c>
      <c r="J48" s="37">
        <f>J51</f>
        <v>0.6857902293938668</v>
      </c>
      <c r="K48" s="74" t="s">
        <v>64</v>
      </c>
    </row>
    <row r="49" spans="1:11" ht="19.149999999999999" customHeight="1" x14ac:dyDescent="0.25">
      <c r="A49" s="156"/>
      <c r="B49" s="96"/>
      <c r="C49" s="97"/>
      <c r="D49" s="88"/>
      <c r="E49" s="33" t="s">
        <v>2</v>
      </c>
      <c r="F49" s="34">
        <v>0</v>
      </c>
      <c r="G49" s="34">
        <v>0</v>
      </c>
      <c r="H49" s="36">
        <v>0</v>
      </c>
      <c r="I49" s="37">
        <f t="shared" si="1"/>
        <v>0</v>
      </c>
      <c r="J49" s="37">
        <v>0</v>
      </c>
      <c r="K49" s="75"/>
    </row>
    <row r="50" spans="1:11" ht="19.149999999999999" customHeight="1" x14ac:dyDescent="0.25">
      <c r="A50" s="156"/>
      <c r="B50" s="96"/>
      <c r="C50" s="97"/>
      <c r="D50" s="88"/>
      <c r="E50" s="33" t="s">
        <v>3</v>
      </c>
      <c r="F50" s="34">
        <v>0</v>
      </c>
      <c r="G50" s="34">
        <v>0</v>
      </c>
      <c r="H50" s="36">
        <v>0</v>
      </c>
      <c r="I50" s="37">
        <f t="shared" si="1"/>
        <v>0</v>
      </c>
      <c r="J50" s="37">
        <v>0</v>
      </c>
      <c r="K50" s="75"/>
    </row>
    <row r="51" spans="1:11" ht="14.45" customHeight="1" x14ac:dyDescent="0.25">
      <c r="A51" s="156"/>
      <c r="B51" s="96"/>
      <c r="C51" s="97"/>
      <c r="D51" s="88"/>
      <c r="E51" s="33" t="s">
        <v>4</v>
      </c>
      <c r="F51" s="34">
        <v>29251</v>
      </c>
      <c r="G51" s="34">
        <f>F51</f>
        <v>29251</v>
      </c>
      <c r="H51" s="4">
        <v>20060.05</v>
      </c>
      <c r="I51" s="37">
        <f t="shared" si="1"/>
        <v>-9190.9500000000007</v>
      </c>
      <c r="J51" s="37">
        <f>H51/G51*100%</f>
        <v>0.6857902293938668</v>
      </c>
      <c r="K51" s="75"/>
    </row>
    <row r="52" spans="1:11" ht="195.75" customHeight="1" x14ac:dyDescent="0.25">
      <c r="A52" s="156"/>
      <c r="B52" s="98"/>
      <c r="C52" s="99"/>
      <c r="D52" s="88"/>
      <c r="E52" s="33" t="s">
        <v>5</v>
      </c>
      <c r="F52" s="30">
        <v>1150</v>
      </c>
      <c r="G52" s="30">
        <v>1150</v>
      </c>
      <c r="H52" s="37">
        <v>232.1</v>
      </c>
      <c r="I52" s="37">
        <f t="shared" si="1"/>
        <v>-917.9</v>
      </c>
      <c r="J52" s="37">
        <f>H52/G52*100</f>
        <v>20.182608695652174</v>
      </c>
      <c r="K52" s="76"/>
    </row>
    <row r="53" spans="1:11" x14ac:dyDescent="0.25">
      <c r="A53" s="154"/>
      <c r="B53" s="114" t="s">
        <v>25</v>
      </c>
      <c r="C53" s="114"/>
      <c r="D53" s="114"/>
      <c r="E53" s="3" t="s">
        <v>1</v>
      </c>
      <c r="F53" s="21">
        <f>G53</f>
        <v>30401</v>
      </c>
      <c r="G53" s="21">
        <f>G52+G51</f>
        <v>30401</v>
      </c>
      <c r="H53" s="36">
        <f>H57+H56</f>
        <v>20292.149999999998</v>
      </c>
      <c r="I53" s="37">
        <f t="shared" si="1"/>
        <v>-10108.850000000002</v>
      </c>
      <c r="J53" s="37">
        <f>J48</f>
        <v>0.6857902293938668</v>
      </c>
      <c r="K53" s="70" t="s">
        <v>38</v>
      </c>
    </row>
    <row r="54" spans="1:11" ht="21" x14ac:dyDescent="0.25">
      <c r="A54" s="155"/>
      <c r="B54" s="114"/>
      <c r="C54" s="114"/>
      <c r="D54" s="114"/>
      <c r="E54" s="3" t="s">
        <v>2</v>
      </c>
      <c r="F54" s="21">
        <v>0</v>
      </c>
      <c r="G54" s="21">
        <v>0</v>
      </c>
      <c r="H54" s="36">
        <v>0</v>
      </c>
      <c r="I54" s="37">
        <v>0</v>
      </c>
      <c r="J54" s="37">
        <v>0</v>
      </c>
      <c r="K54" s="71"/>
    </row>
    <row r="55" spans="1:11" ht="21" x14ac:dyDescent="0.25">
      <c r="A55" s="155"/>
      <c r="B55" s="114"/>
      <c r="C55" s="114"/>
      <c r="D55" s="114"/>
      <c r="E55" s="3" t="s">
        <v>3</v>
      </c>
      <c r="F55" s="21">
        <v>0</v>
      </c>
      <c r="G55" s="21">
        <v>0</v>
      </c>
      <c r="H55" s="36">
        <v>0</v>
      </c>
      <c r="I55" s="37">
        <v>0</v>
      </c>
      <c r="J55" s="37">
        <v>0</v>
      </c>
      <c r="K55" s="71"/>
    </row>
    <row r="56" spans="1:11" x14ac:dyDescent="0.25">
      <c r="A56" s="155"/>
      <c r="B56" s="114"/>
      <c r="C56" s="114"/>
      <c r="D56" s="114"/>
      <c r="E56" s="3" t="s">
        <v>4</v>
      </c>
      <c r="F56" s="21">
        <f>G56</f>
        <v>29251</v>
      </c>
      <c r="G56" s="21">
        <f>G51</f>
        <v>29251</v>
      </c>
      <c r="H56" s="4">
        <f>H51</f>
        <v>20060.05</v>
      </c>
      <c r="I56" s="37">
        <f t="shared" si="1"/>
        <v>-9190.9500000000007</v>
      </c>
      <c r="J56" s="37">
        <f>J51</f>
        <v>0.6857902293938668</v>
      </c>
      <c r="K56" s="71"/>
    </row>
    <row r="57" spans="1:11" ht="21" customHeight="1" x14ac:dyDescent="0.25">
      <c r="A57" s="157"/>
      <c r="B57" s="114"/>
      <c r="C57" s="114"/>
      <c r="D57" s="114"/>
      <c r="E57" s="10" t="s">
        <v>5</v>
      </c>
      <c r="F57" s="21">
        <v>1150</v>
      </c>
      <c r="G57" s="21">
        <v>1150</v>
      </c>
      <c r="H57" s="38">
        <f>H52</f>
        <v>232.1</v>
      </c>
      <c r="I57" s="37">
        <v>0</v>
      </c>
      <c r="J57" s="37">
        <v>0</v>
      </c>
      <c r="K57" s="72"/>
    </row>
    <row r="58" spans="1:11" x14ac:dyDescent="0.25">
      <c r="A58" s="146">
        <v>3</v>
      </c>
      <c r="B58" s="126" t="s">
        <v>16</v>
      </c>
      <c r="C58" s="88" t="s">
        <v>14</v>
      </c>
      <c r="D58" s="88"/>
      <c r="E58" s="3" t="s">
        <v>1</v>
      </c>
      <c r="F58" s="20">
        <v>800</v>
      </c>
      <c r="G58" s="20">
        <v>800</v>
      </c>
      <c r="H58" s="20">
        <f>H61</f>
        <v>800</v>
      </c>
      <c r="I58" s="20">
        <f t="shared" ref="I58:J121" si="3">H58-G58</f>
        <v>0</v>
      </c>
      <c r="J58" s="20">
        <f t="shared" si="2"/>
        <v>100</v>
      </c>
      <c r="K58" s="125" t="s">
        <v>68</v>
      </c>
    </row>
    <row r="59" spans="1:11" ht="21" x14ac:dyDescent="0.25">
      <c r="A59" s="71"/>
      <c r="B59" s="127"/>
      <c r="C59" s="88"/>
      <c r="D59" s="88"/>
      <c r="E59" s="3" t="s">
        <v>2</v>
      </c>
      <c r="F59" s="20">
        <v>0</v>
      </c>
      <c r="G59" s="20">
        <v>0</v>
      </c>
      <c r="H59" s="20">
        <v>0</v>
      </c>
      <c r="I59" s="20">
        <f t="shared" si="3"/>
        <v>0</v>
      </c>
      <c r="J59" s="20">
        <f t="shared" si="3"/>
        <v>0</v>
      </c>
      <c r="K59" s="77"/>
    </row>
    <row r="60" spans="1:11" ht="21" x14ac:dyDescent="0.25">
      <c r="A60" s="71"/>
      <c r="B60" s="127"/>
      <c r="C60" s="88"/>
      <c r="D60" s="88"/>
      <c r="E60" s="3" t="s">
        <v>3</v>
      </c>
      <c r="F60" s="20">
        <v>0</v>
      </c>
      <c r="G60" s="20">
        <v>0</v>
      </c>
      <c r="H60" s="20">
        <v>0</v>
      </c>
      <c r="I60" s="20">
        <f t="shared" ref="I60" si="4">H60-G60</f>
        <v>0</v>
      </c>
      <c r="J60" s="20">
        <v>0</v>
      </c>
      <c r="K60" s="77"/>
    </row>
    <row r="61" spans="1:11" x14ac:dyDescent="0.25">
      <c r="A61" s="71"/>
      <c r="B61" s="127"/>
      <c r="C61" s="88"/>
      <c r="D61" s="88"/>
      <c r="E61" s="3" t="s">
        <v>4</v>
      </c>
      <c r="F61" s="20">
        <v>800</v>
      </c>
      <c r="G61" s="20">
        <f>F61</f>
        <v>800</v>
      </c>
      <c r="H61" s="20">
        <v>800</v>
      </c>
      <c r="I61" s="20">
        <f t="shared" si="3"/>
        <v>0</v>
      </c>
      <c r="J61" s="20">
        <f t="shared" si="2"/>
        <v>100</v>
      </c>
      <c r="K61" s="77"/>
    </row>
    <row r="62" spans="1:11" ht="18" customHeight="1" x14ac:dyDescent="0.25">
      <c r="A62" s="71"/>
      <c r="B62" s="127"/>
      <c r="C62" s="88"/>
      <c r="D62" s="88"/>
      <c r="E62" s="5" t="s">
        <v>5</v>
      </c>
      <c r="F62" s="20">
        <v>0</v>
      </c>
      <c r="G62" s="20">
        <v>0</v>
      </c>
      <c r="H62" s="20">
        <v>0</v>
      </c>
      <c r="I62" s="20">
        <f t="shared" si="3"/>
        <v>0</v>
      </c>
      <c r="J62" s="20">
        <f t="shared" si="3"/>
        <v>0</v>
      </c>
      <c r="K62" s="78"/>
    </row>
    <row r="63" spans="1:11" x14ac:dyDescent="0.25">
      <c r="A63" s="71"/>
      <c r="B63" s="127"/>
      <c r="C63" s="88" t="s">
        <v>17</v>
      </c>
      <c r="D63" s="88"/>
      <c r="E63" s="3" t="s">
        <v>1</v>
      </c>
      <c r="F63" s="20">
        <v>95</v>
      </c>
      <c r="G63" s="20">
        <f>F63</f>
        <v>95</v>
      </c>
      <c r="H63" s="20">
        <f>H65</f>
        <v>0</v>
      </c>
      <c r="I63" s="20">
        <f t="shared" si="3"/>
        <v>-95</v>
      </c>
      <c r="J63" s="20">
        <f t="shared" si="2"/>
        <v>0</v>
      </c>
      <c r="K63" s="70" t="s">
        <v>38</v>
      </c>
    </row>
    <row r="64" spans="1:11" ht="21" x14ac:dyDescent="0.25">
      <c r="A64" s="71"/>
      <c r="B64" s="127"/>
      <c r="C64" s="88"/>
      <c r="D64" s="88"/>
      <c r="E64" s="3" t="s">
        <v>2</v>
      </c>
      <c r="F64" s="20">
        <v>0</v>
      </c>
      <c r="G64" s="20">
        <v>0</v>
      </c>
      <c r="H64" s="20">
        <v>0</v>
      </c>
      <c r="I64" s="20">
        <f t="shared" si="3"/>
        <v>0</v>
      </c>
      <c r="J64" s="20">
        <f t="shared" si="3"/>
        <v>0</v>
      </c>
      <c r="K64" s="77"/>
    </row>
    <row r="65" spans="1:11" ht="21" x14ac:dyDescent="0.25">
      <c r="A65" s="71"/>
      <c r="B65" s="127"/>
      <c r="C65" s="88"/>
      <c r="D65" s="88"/>
      <c r="E65" s="3" t="s">
        <v>3</v>
      </c>
      <c r="F65" s="20">
        <f>F63</f>
        <v>95</v>
      </c>
      <c r="G65" s="20">
        <f>G63</f>
        <v>95</v>
      </c>
      <c r="H65" s="20">
        <v>0</v>
      </c>
      <c r="I65" s="20">
        <f t="shared" si="3"/>
        <v>-95</v>
      </c>
      <c r="J65" s="20">
        <f t="shared" si="2"/>
        <v>0</v>
      </c>
      <c r="K65" s="77"/>
    </row>
    <row r="66" spans="1:11" ht="22.15" customHeight="1" x14ac:dyDescent="0.25">
      <c r="A66" s="71"/>
      <c r="B66" s="127"/>
      <c r="C66" s="88"/>
      <c r="D66" s="88"/>
      <c r="E66" s="3" t="s">
        <v>4</v>
      </c>
      <c r="F66" s="20">
        <v>0</v>
      </c>
      <c r="G66" s="20">
        <v>0</v>
      </c>
      <c r="H66" s="20">
        <v>0</v>
      </c>
      <c r="I66" s="20">
        <f t="shared" si="3"/>
        <v>0</v>
      </c>
      <c r="J66" s="20">
        <v>0</v>
      </c>
      <c r="K66" s="77"/>
    </row>
    <row r="67" spans="1:11" ht="21" x14ac:dyDescent="0.25">
      <c r="A67" s="71"/>
      <c r="B67" s="127"/>
      <c r="C67" s="88"/>
      <c r="D67" s="88"/>
      <c r="E67" s="5" t="s">
        <v>5</v>
      </c>
      <c r="F67" s="20">
        <v>0</v>
      </c>
      <c r="G67" s="20">
        <v>0</v>
      </c>
      <c r="H67" s="20">
        <v>0</v>
      </c>
      <c r="I67" s="20">
        <f t="shared" si="3"/>
        <v>0</v>
      </c>
      <c r="J67" s="20">
        <v>0</v>
      </c>
      <c r="K67" s="78"/>
    </row>
    <row r="68" spans="1:11" x14ac:dyDescent="0.25">
      <c r="A68" s="71"/>
      <c r="B68" s="128"/>
      <c r="C68" s="17"/>
      <c r="D68" s="100" t="s">
        <v>37</v>
      </c>
      <c r="E68" s="17" t="s">
        <v>1</v>
      </c>
      <c r="F68" s="20">
        <v>0</v>
      </c>
      <c r="G68" s="20">
        <v>0</v>
      </c>
      <c r="H68" s="20">
        <v>0</v>
      </c>
      <c r="I68" s="20">
        <f t="shared" ref="I68:J71" si="5">H68-G68</f>
        <v>0</v>
      </c>
      <c r="J68" s="20">
        <v>0</v>
      </c>
      <c r="K68" s="125" t="s">
        <v>65</v>
      </c>
    </row>
    <row r="69" spans="1:11" ht="21" x14ac:dyDescent="0.25">
      <c r="A69" s="71"/>
      <c r="B69" s="128"/>
      <c r="C69" s="17"/>
      <c r="D69" s="101"/>
      <c r="E69" s="17" t="s">
        <v>2</v>
      </c>
      <c r="F69" s="20">
        <v>0</v>
      </c>
      <c r="G69" s="20">
        <v>0</v>
      </c>
      <c r="H69" s="20">
        <v>0</v>
      </c>
      <c r="I69" s="20">
        <f t="shared" si="5"/>
        <v>0</v>
      </c>
      <c r="J69" s="20">
        <v>0</v>
      </c>
      <c r="K69" s="77"/>
    </row>
    <row r="70" spans="1:11" ht="21" x14ac:dyDescent="0.25">
      <c r="A70" s="71"/>
      <c r="B70" s="128"/>
      <c r="C70" s="17"/>
      <c r="D70" s="101"/>
      <c r="E70" s="17" t="s">
        <v>3</v>
      </c>
      <c r="F70" s="20">
        <v>0</v>
      </c>
      <c r="G70" s="20">
        <v>0</v>
      </c>
      <c r="H70" s="20">
        <v>0</v>
      </c>
      <c r="I70" s="20">
        <f t="shared" si="5"/>
        <v>0</v>
      </c>
      <c r="J70" s="20">
        <v>0</v>
      </c>
      <c r="K70" s="77"/>
    </row>
    <row r="71" spans="1:11" x14ac:dyDescent="0.25">
      <c r="A71" s="71"/>
      <c r="B71" s="128"/>
      <c r="C71" s="17"/>
      <c r="D71" s="101"/>
      <c r="E71" s="17" t="s">
        <v>4</v>
      </c>
      <c r="F71" s="20">
        <v>0</v>
      </c>
      <c r="G71" s="20">
        <v>400</v>
      </c>
      <c r="H71" s="20">
        <v>0</v>
      </c>
      <c r="I71" s="20">
        <f t="shared" si="5"/>
        <v>-400</v>
      </c>
      <c r="J71" s="20">
        <f t="shared" si="5"/>
        <v>-400</v>
      </c>
      <c r="K71" s="77"/>
    </row>
    <row r="72" spans="1:11" ht="21" x14ac:dyDescent="0.25">
      <c r="A72" s="72"/>
      <c r="B72" s="129"/>
      <c r="C72" s="17"/>
      <c r="D72" s="102"/>
      <c r="E72" s="18" t="s">
        <v>5</v>
      </c>
      <c r="F72" s="20">
        <v>0</v>
      </c>
      <c r="G72" s="20">
        <v>0</v>
      </c>
      <c r="H72" s="20">
        <v>0</v>
      </c>
      <c r="I72" s="20">
        <f t="shared" ref="I72" si="6">H72-G72</f>
        <v>0</v>
      </c>
      <c r="J72" s="20">
        <f t="shared" ref="J72" si="7">I72-H72</f>
        <v>0</v>
      </c>
      <c r="K72" s="78"/>
    </row>
    <row r="73" spans="1:11" x14ac:dyDescent="0.25">
      <c r="A73" s="146"/>
      <c r="B73" s="114" t="s">
        <v>6</v>
      </c>
      <c r="C73" s="114"/>
      <c r="D73" s="114"/>
      <c r="E73" s="3" t="s">
        <v>7</v>
      </c>
      <c r="F73" s="20">
        <f>F75+F76</f>
        <v>895</v>
      </c>
      <c r="G73" s="20">
        <f>G75+G76</f>
        <v>895</v>
      </c>
      <c r="H73" s="20">
        <f>H63+H58</f>
        <v>800</v>
      </c>
      <c r="I73" s="20">
        <f t="shared" si="3"/>
        <v>-95</v>
      </c>
      <c r="J73" s="20">
        <f t="shared" si="2"/>
        <v>89.385474860335194</v>
      </c>
      <c r="K73" s="70" t="s">
        <v>38</v>
      </c>
    </row>
    <row r="74" spans="1:11" ht="21" x14ac:dyDescent="0.25">
      <c r="A74" s="71"/>
      <c r="B74" s="114"/>
      <c r="C74" s="114"/>
      <c r="D74" s="114"/>
      <c r="E74" s="3" t="s">
        <v>2</v>
      </c>
      <c r="F74" s="20">
        <v>0</v>
      </c>
      <c r="G74" s="20">
        <v>0</v>
      </c>
      <c r="H74" s="20">
        <v>0</v>
      </c>
      <c r="I74" s="20">
        <f t="shared" si="3"/>
        <v>0</v>
      </c>
      <c r="J74" s="20">
        <v>0</v>
      </c>
      <c r="K74" s="71"/>
    </row>
    <row r="75" spans="1:11" ht="21" x14ac:dyDescent="0.25">
      <c r="A75" s="71"/>
      <c r="B75" s="114"/>
      <c r="C75" s="114"/>
      <c r="D75" s="114"/>
      <c r="E75" s="3" t="s">
        <v>3</v>
      </c>
      <c r="F75" s="20">
        <v>95</v>
      </c>
      <c r="G75" s="20">
        <v>95</v>
      </c>
      <c r="H75" s="20">
        <v>0</v>
      </c>
      <c r="I75" s="20">
        <f t="shared" si="3"/>
        <v>-95</v>
      </c>
      <c r="J75" s="20">
        <f t="shared" si="2"/>
        <v>0</v>
      </c>
      <c r="K75" s="71"/>
    </row>
    <row r="76" spans="1:11" x14ac:dyDescent="0.25">
      <c r="A76" s="71"/>
      <c r="B76" s="114"/>
      <c r="C76" s="114"/>
      <c r="D76" s="114"/>
      <c r="E76" s="3" t="s">
        <v>4</v>
      </c>
      <c r="F76" s="20">
        <v>800</v>
      </c>
      <c r="G76" s="20">
        <v>800</v>
      </c>
      <c r="H76" s="20">
        <f>H71+H66+H66+H61</f>
        <v>800</v>
      </c>
      <c r="I76" s="20">
        <f t="shared" si="3"/>
        <v>0</v>
      </c>
      <c r="J76" s="20">
        <f t="shared" si="2"/>
        <v>100</v>
      </c>
      <c r="K76" s="71"/>
    </row>
    <row r="77" spans="1:11" ht="21" x14ac:dyDescent="0.25">
      <c r="A77" s="72"/>
      <c r="B77" s="114"/>
      <c r="C77" s="114"/>
      <c r="D77" s="114"/>
      <c r="E77" s="3" t="s">
        <v>5</v>
      </c>
      <c r="F77" s="20">
        <v>0</v>
      </c>
      <c r="G77" s="20">
        <v>0</v>
      </c>
      <c r="H77" s="20">
        <v>0</v>
      </c>
      <c r="I77" s="20">
        <f t="shared" si="3"/>
        <v>0</v>
      </c>
      <c r="J77" s="20">
        <f t="shared" si="3"/>
        <v>0</v>
      </c>
      <c r="K77" s="72"/>
    </row>
    <row r="78" spans="1:11" x14ac:dyDescent="0.25">
      <c r="A78" s="105" t="s">
        <v>8</v>
      </c>
      <c r="B78" s="162"/>
      <c r="C78" s="162"/>
      <c r="D78" s="158"/>
      <c r="E78" s="5" t="s">
        <v>1</v>
      </c>
      <c r="F78" s="30">
        <f>SUM(F79:F82)</f>
        <v>31446</v>
      </c>
      <c r="G78" s="30">
        <f>SUM(G79:G82)</f>
        <v>31446</v>
      </c>
      <c r="H78" s="39">
        <f>H73+H53+H43</f>
        <v>21198.87</v>
      </c>
      <c r="I78" s="37">
        <f t="shared" si="3"/>
        <v>-10247.130000000001</v>
      </c>
      <c r="J78" s="37">
        <f>H78/G78*100</f>
        <v>67.41356611333714</v>
      </c>
      <c r="K78" s="70" t="s">
        <v>38</v>
      </c>
    </row>
    <row r="79" spans="1:11" ht="21" x14ac:dyDescent="0.25">
      <c r="A79" s="163"/>
      <c r="B79" s="164"/>
      <c r="C79" s="164"/>
      <c r="D79" s="159"/>
      <c r="E79" s="5" t="s">
        <v>2</v>
      </c>
      <c r="F79" s="30">
        <v>0</v>
      </c>
      <c r="G79" s="30">
        <v>0</v>
      </c>
      <c r="H79" s="39">
        <v>0</v>
      </c>
      <c r="I79" s="37">
        <f t="shared" si="3"/>
        <v>0</v>
      </c>
      <c r="J79" s="37">
        <v>0</v>
      </c>
      <c r="K79" s="71"/>
    </row>
    <row r="80" spans="1:11" ht="21" x14ac:dyDescent="0.25">
      <c r="A80" s="107"/>
      <c r="B80" s="152"/>
      <c r="C80" s="152"/>
      <c r="D80" s="108"/>
      <c r="E80" s="5" t="s">
        <v>3</v>
      </c>
      <c r="F80" s="30">
        <f>F75+F55+F45</f>
        <v>95</v>
      </c>
      <c r="G80" s="30">
        <f>F80</f>
        <v>95</v>
      </c>
      <c r="H80" s="39">
        <f>H75+H45</f>
        <v>0</v>
      </c>
      <c r="I80" s="37">
        <f t="shared" si="3"/>
        <v>-95</v>
      </c>
      <c r="J80" s="37">
        <f t="shared" si="2"/>
        <v>0</v>
      </c>
      <c r="K80" s="71"/>
    </row>
    <row r="81" spans="1:11" x14ac:dyDescent="0.25">
      <c r="A81" s="107"/>
      <c r="B81" s="152"/>
      <c r="C81" s="152"/>
      <c r="D81" s="108"/>
      <c r="E81" s="5" t="s">
        <v>4</v>
      </c>
      <c r="F81" s="30">
        <f>F76+F56+F46</f>
        <v>30201</v>
      </c>
      <c r="G81" s="30">
        <f>F81</f>
        <v>30201</v>
      </c>
      <c r="H81" s="39">
        <f>H76+H56+H46</f>
        <v>20966.77</v>
      </c>
      <c r="I81" s="37">
        <f t="shared" si="3"/>
        <v>-9234.23</v>
      </c>
      <c r="J81" s="37">
        <f>H81/G81*100</f>
        <v>69.42409191748618</v>
      </c>
      <c r="K81" s="71"/>
    </row>
    <row r="82" spans="1:11" ht="21" x14ac:dyDescent="0.25">
      <c r="A82" s="109"/>
      <c r="B82" s="153"/>
      <c r="C82" s="153"/>
      <c r="D82" s="110"/>
      <c r="E82" s="5" t="s">
        <v>5</v>
      </c>
      <c r="F82" s="32">
        <f>F57</f>
        <v>1150</v>
      </c>
      <c r="G82" s="32">
        <f>G57</f>
        <v>1150</v>
      </c>
      <c r="H82" s="40">
        <v>232</v>
      </c>
      <c r="I82" s="37">
        <f t="shared" si="3"/>
        <v>-918</v>
      </c>
      <c r="J82" s="37">
        <f t="shared" si="2"/>
        <v>20.173913043478262</v>
      </c>
      <c r="K82" s="72"/>
    </row>
    <row r="83" spans="1:11" x14ac:dyDescent="0.25">
      <c r="A83" s="114" t="s">
        <v>18</v>
      </c>
      <c r="B83" s="114"/>
      <c r="C83" s="114"/>
      <c r="D83" s="114"/>
      <c r="E83" s="3"/>
      <c r="F83" s="20"/>
      <c r="G83" s="20"/>
      <c r="H83" s="20"/>
      <c r="I83" s="20"/>
      <c r="J83" s="20"/>
      <c r="K83" s="4"/>
    </row>
    <row r="84" spans="1:11" ht="15" customHeight="1" x14ac:dyDescent="0.25">
      <c r="A84" s="150" t="s">
        <v>44</v>
      </c>
      <c r="B84" s="59"/>
      <c r="C84" s="60"/>
      <c r="D84" s="88"/>
      <c r="E84" s="3" t="s">
        <v>1</v>
      </c>
      <c r="F84" s="20">
        <v>0</v>
      </c>
      <c r="G84" s="20">
        <v>0</v>
      </c>
      <c r="H84" s="20">
        <v>0</v>
      </c>
      <c r="I84" s="20">
        <f t="shared" si="3"/>
        <v>0</v>
      </c>
      <c r="J84" s="20">
        <f t="shared" si="3"/>
        <v>0</v>
      </c>
      <c r="K84" s="70" t="s">
        <v>38</v>
      </c>
    </row>
    <row r="85" spans="1:11" ht="21" x14ac:dyDescent="0.25">
      <c r="A85" s="61"/>
      <c r="B85" s="62"/>
      <c r="C85" s="63"/>
      <c r="D85" s="88"/>
      <c r="E85" s="3" t="s">
        <v>2</v>
      </c>
      <c r="F85" s="20">
        <v>0</v>
      </c>
      <c r="G85" s="20">
        <v>0</v>
      </c>
      <c r="H85" s="20">
        <v>0</v>
      </c>
      <c r="I85" s="20">
        <f t="shared" ref="I85:I92" si="8">H85-G85</f>
        <v>0</v>
      </c>
      <c r="J85" s="20">
        <f t="shared" ref="J85:J91" si="9">I85-H85</f>
        <v>0</v>
      </c>
      <c r="K85" s="71"/>
    </row>
    <row r="86" spans="1:11" ht="21" x14ac:dyDescent="0.25">
      <c r="A86" s="61"/>
      <c r="B86" s="62"/>
      <c r="C86" s="63"/>
      <c r="D86" s="88"/>
      <c r="E86" s="3" t="s">
        <v>3</v>
      </c>
      <c r="F86" s="20">
        <v>0</v>
      </c>
      <c r="G86" s="20">
        <v>0</v>
      </c>
      <c r="H86" s="20">
        <v>0</v>
      </c>
      <c r="I86" s="20">
        <f t="shared" si="8"/>
        <v>0</v>
      </c>
      <c r="J86" s="20">
        <f t="shared" si="9"/>
        <v>0</v>
      </c>
      <c r="K86" s="71"/>
    </row>
    <row r="87" spans="1:11" x14ac:dyDescent="0.25">
      <c r="A87" s="61"/>
      <c r="B87" s="62"/>
      <c r="C87" s="63"/>
      <c r="D87" s="88"/>
      <c r="E87" s="3" t="s">
        <v>4</v>
      </c>
      <c r="F87" s="20">
        <v>0</v>
      </c>
      <c r="G87" s="20">
        <v>0</v>
      </c>
      <c r="H87" s="20">
        <v>0</v>
      </c>
      <c r="I87" s="20">
        <f t="shared" si="8"/>
        <v>0</v>
      </c>
      <c r="J87" s="20">
        <f t="shared" si="9"/>
        <v>0</v>
      </c>
      <c r="K87" s="71"/>
    </row>
    <row r="88" spans="1:11" ht="22.9" customHeight="1" x14ac:dyDescent="0.25">
      <c r="A88" s="64"/>
      <c r="B88" s="65"/>
      <c r="C88" s="66"/>
      <c r="D88" s="88"/>
      <c r="E88" s="7" t="s">
        <v>5</v>
      </c>
      <c r="F88" s="20">
        <v>0</v>
      </c>
      <c r="G88" s="28">
        <v>0</v>
      </c>
      <c r="H88" s="20">
        <v>0</v>
      </c>
      <c r="I88" s="20">
        <f t="shared" si="8"/>
        <v>0</v>
      </c>
      <c r="J88" s="20">
        <f t="shared" si="9"/>
        <v>0</v>
      </c>
      <c r="K88" s="72"/>
    </row>
    <row r="89" spans="1:11" x14ac:dyDescent="0.25">
      <c r="A89" s="150" t="s">
        <v>19</v>
      </c>
      <c r="B89" s="59"/>
      <c r="C89" s="60"/>
      <c r="D89" s="88"/>
      <c r="E89" s="3" t="s">
        <v>1</v>
      </c>
      <c r="F89" s="20">
        <f>F93+F92+F91</f>
        <v>31446</v>
      </c>
      <c r="G89" s="20">
        <f>G92+G91+G93</f>
        <v>31446</v>
      </c>
      <c r="H89" s="4">
        <f>H92+H93</f>
        <v>21198.77</v>
      </c>
      <c r="I89" s="20">
        <f t="shared" si="8"/>
        <v>-10247.23</v>
      </c>
      <c r="J89" s="20">
        <f>H89/G89*100</f>
        <v>67.413248107867446</v>
      </c>
      <c r="K89" s="70" t="s">
        <v>38</v>
      </c>
    </row>
    <row r="90" spans="1:11" ht="21" x14ac:dyDescent="0.25">
      <c r="A90" s="61"/>
      <c r="B90" s="62"/>
      <c r="C90" s="63"/>
      <c r="D90" s="88"/>
      <c r="E90" s="3" t="s">
        <v>2</v>
      </c>
      <c r="F90" s="20">
        <v>0</v>
      </c>
      <c r="G90" s="20">
        <v>0</v>
      </c>
      <c r="H90" s="4">
        <v>0</v>
      </c>
      <c r="I90" s="20">
        <f t="shared" si="8"/>
        <v>0</v>
      </c>
      <c r="J90" s="20">
        <f t="shared" si="9"/>
        <v>0</v>
      </c>
      <c r="K90" s="71"/>
    </row>
    <row r="91" spans="1:11" ht="21" x14ac:dyDescent="0.25">
      <c r="A91" s="61"/>
      <c r="B91" s="62"/>
      <c r="C91" s="63"/>
      <c r="D91" s="88"/>
      <c r="E91" s="3" t="s">
        <v>3</v>
      </c>
      <c r="F91" s="20">
        <f>F80</f>
        <v>95</v>
      </c>
      <c r="G91" s="20">
        <f>G97</f>
        <v>95</v>
      </c>
      <c r="H91" s="4">
        <v>0</v>
      </c>
      <c r="I91" s="20">
        <f t="shared" si="8"/>
        <v>-95</v>
      </c>
      <c r="J91" s="20">
        <f t="shared" si="9"/>
        <v>-95</v>
      </c>
      <c r="K91" s="71"/>
    </row>
    <row r="92" spans="1:11" x14ac:dyDescent="0.25">
      <c r="A92" s="61"/>
      <c r="B92" s="62"/>
      <c r="C92" s="63"/>
      <c r="D92" s="88"/>
      <c r="E92" s="3" t="s">
        <v>4</v>
      </c>
      <c r="F92" s="20">
        <f>F81</f>
        <v>30201</v>
      </c>
      <c r="G92" s="20">
        <f>G81</f>
        <v>30201</v>
      </c>
      <c r="H92" s="4">
        <f>H81</f>
        <v>20966.77</v>
      </c>
      <c r="I92" s="20">
        <f t="shared" si="8"/>
        <v>-9234.23</v>
      </c>
      <c r="J92" s="20">
        <f>H92/G92*100</f>
        <v>69.42409191748618</v>
      </c>
      <c r="K92" s="71"/>
    </row>
    <row r="93" spans="1:11" ht="23.45" customHeight="1" x14ac:dyDescent="0.25">
      <c r="A93" s="64"/>
      <c r="B93" s="65"/>
      <c r="C93" s="66"/>
      <c r="D93" s="88"/>
      <c r="E93" s="7" t="s">
        <v>5</v>
      </c>
      <c r="F93" s="20">
        <f>F82</f>
        <v>1150</v>
      </c>
      <c r="G93" s="28">
        <f>G82</f>
        <v>1150</v>
      </c>
      <c r="H93" s="4">
        <f>H82</f>
        <v>232</v>
      </c>
      <c r="I93" s="20">
        <f t="shared" si="3"/>
        <v>-918</v>
      </c>
      <c r="J93" s="20">
        <f>H93/G93*100</f>
        <v>20.173913043478262</v>
      </c>
      <c r="K93" s="72"/>
    </row>
    <row r="94" spans="1:11" ht="13.5" customHeight="1" x14ac:dyDescent="0.25">
      <c r="A94" s="147" t="s">
        <v>18</v>
      </c>
      <c r="B94" s="165"/>
      <c r="C94" s="165"/>
      <c r="D94" s="166"/>
      <c r="E94" s="44"/>
      <c r="F94" s="20"/>
      <c r="G94" s="45"/>
      <c r="H94" s="20"/>
      <c r="I94" s="20"/>
      <c r="J94" s="20"/>
      <c r="K94" s="41"/>
    </row>
    <row r="95" spans="1:11" x14ac:dyDescent="0.25">
      <c r="A95" s="105" t="s">
        <v>45</v>
      </c>
      <c r="B95" s="151"/>
      <c r="C95" s="106"/>
      <c r="D95" s="161"/>
      <c r="E95" s="5" t="s">
        <v>1</v>
      </c>
      <c r="F95" s="21">
        <v>0</v>
      </c>
      <c r="G95" s="21">
        <v>0</v>
      </c>
      <c r="H95" s="39">
        <v>0</v>
      </c>
      <c r="I95" s="37">
        <v>0</v>
      </c>
      <c r="J95" s="37">
        <v>0</v>
      </c>
      <c r="K95" s="70" t="s">
        <v>38</v>
      </c>
    </row>
    <row r="96" spans="1:11" ht="21" x14ac:dyDescent="0.25">
      <c r="A96" s="107"/>
      <c r="B96" s="152"/>
      <c r="C96" s="108"/>
      <c r="D96" s="161"/>
      <c r="E96" s="5" t="s">
        <v>2</v>
      </c>
      <c r="F96" s="21">
        <v>0</v>
      </c>
      <c r="G96" s="21">
        <v>0</v>
      </c>
      <c r="H96" s="40">
        <v>0</v>
      </c>
      <c r="I96" s="37">
        <f t="shared" ref="I96:I99" si="10">H96-G96</f>
        <v>0</v>
      </c>
      <c r="J96" s="37">
        <v>0</v>
      </c>
      <c r="K96" s="71"/>
    </row>
    <row r="97" spans="1:11" ht="21" x14ac:dyDescent="0.25">
      <c r="A97" s="107"/>
      <c r="B97" s="152"/>
      <c r="C97" s="108"/>
      <c r="D97" s="161"/>
      <c r="E97" s="5" t="s">
        <v>3</v>
      </c>
      <c r="F97" s="21">
        <v>0</v>
      </c>
      <c r="G97" s="21">
        <f>G80</f>
        <v>95</v>
      </c>
      <c r="H97" s="40">
        <v>0</v>
      </c>
      <c r="I97" s="37">
        <f t="shared" si="10"/>
        <v>-95</v>
      </c>
      <c r="J97" s="37">
        <f t="shared" ref="J97:J100" si="11">H97/G97*100</f>
        <v>0</v>
      </c>
      <c r="K97" s="71"/>
    </row>
    <row r="98" spans="1:11" x14ac:dyDescent="0.25">
      <c r="A98" s="107"/>
      <c r="B98" s="152"/>
      <c r="C98" s="108"/>
      <c r="D98" s="161"/>
      <c r="E98" s="5" t="s">
        <v>4</v>
      </c>
      <c r="F98" s="21">
        <v>0</v>
      </c>
      <c r="G98" s="21">
        <f>F98</f>
        <v>0</v>
      </c>
      <c r="H98" s="39">
        <v>0</v>
      </c>
      <c r="I98" s="37">
        <f t="shared" si="10"/>
        <v>0</v>
      </c>
      <c r="J98" s="37">
        <v>0</v>
      </c>
      <c r="K98" s="71"/>
    </row>
    <row r="99" spans="1:11" ht="21" x14ac:dyDescent="0.25">
      <c r="A99" s="109"/>
      <c r="B99" s="153"/>
      <c r="C99" s="110"/>
      <c r="D99" s="161"/>
      <c r="E99" s="6" t="s">
        <v>5</v>
      </c>
      <c r="F99" s="29">
        <v>0</v>
      </c>
      <c r="G99" s="29">
        <v>0</v>
      </c>
      <c r="H99" s="40">
        <v>0</v>
      </c>
      <c r="I99" s="37">
        <f t="shared" si="10"/>
        <v>0</v>
      </c>
      <c r="J99" s="37">
        <v>0</v>
      </c>
      <c r="K99" s="72"/>
    </row>
    <row r="100" spans="1:11" x14ac:dyDescent="0.25">
      <c r="A100" s="105" t="s">
        <v>46</v>
      </c>
      <c r="B100" s="151"/>
      <c r="C100" s="106"/>
      <c r="D100" s="161"/>
      <c r="E100" s="43" t="s">
        <v>1</v>
      </c>
      <c r="F100" s="21">
        <f>SUM(F101:F104)</f>
        <v>31446</v>
      </c>
      <c r="G100" s="21">
        <f>SUM(G101:G104)</f>
        <v>31446</v>
      </c>
      <c r="H100" s="39">
        <f>H103</f>
        <v>20966.77</v>
      </c>
      <c r="I100" s="37">
        <f t="shared" ref="I100:I104" si="12">H100-G100</f>
        <v>-10479.23</v>
      </c>
      <c r="J100" s="37">
        <f t="shared" si="11"/>
        <v>66.6754754181772</v>
      </c>
      <c r="K100" s="70" t="s">
        <v>38</v>
      </c>
    </row>
    <row r="101" spans="1:11" ht="21" x14ac:dyDescent="0.25">
      <c r="A101" s="107"/>
      <c r="B101" s="152"/>
      <c r="C101" s="108"/>
      <c r="D101" s="161"/>
      <c r="E101" s="43" t="s">
        <v>2</v>
      </c>
      <c r="F101" s="21">
        <v>0</v>
      </c>
      <c r="G101" s="21">
        <v>0</v>
      </c>
      <c r="H101" s="40">
        <v>0</v>
      </c>
      <c r="I101" s="37">
        <f t="shared" si="12"/>
        <v>0</v>
      </c>
      <c r="J101" s="37">
        <v>0</v>
      </c>
      <c r="K101" s="71"/>
    </row>
    <row r="102" spans="1:11" ht="21" x14ac:dyDescent="0.25">
      <c r="A102" s="107"/>
      <c r="B102" s="152"/>
      <c r="C102" s="108"/>
      <c r="D102" s="161"/>
      <c r="E102" s="43" t="s">
        <v>3</v>
      </c>
      <c r="F102" s="21">
        <f>F91</f>
        <v>95</v>
      </c>
      <c r="G102" s="21">
        <f>G97</f>
        <v>95</v>
      </c>
      <c r="H102" s="40">
        <v>0</v>
      </c>
      <c r="I102" s="37">
        <f t="shared" si="12"/>
        <v>-95</v>
      </c>
      <c r="J102" s="37">
        <f t="shared" ref="J102" si="13">H102/G102*100</f>
        <v>0</v>
      </c>
      <c r="K102" s="71"/>
    </row>
    <row r="103" spans="1:11" x14ac:dyDescent="0.25">
      <c r="A103" s="107"/>
      <c r="B103" s="152"/>
      <c r="C103" s="108"/>
      <c r="D103" s="161"/>
      <c r="E103" s="43" t="s">
        <v>4</v>
      </c>
      <c r="F103" s="21">
        <f>F92</f>
        <v>30201</v>
      </c>
      <c r="G103" s="21">
        <f>F103</f>
        <v>30201</v>
      </c>
      <c r="H103" s="39">
        <f>H92</f>
        <v>20966.77</v>
      </c>
      <c r="I103" s="37">
        <f t="shared" si="12"/>
        <v>-9234.23</v>
      </c>
      <c r="J103" s="37">
        <f>H103/G103*100</f>
        <v>69.42409191748618</v>
      </c>
      <c r="K103" s="71"/>
    </row>
    <row r="104" spans="1:11" ht="21" x14ac:dyDescent="0.25">
      <c r="A104" s="109"/>
      <c r="B104" s="153"/>
      <c r="C104" s="110"/>
      <c r="D104" s="161"/>
      <c r="E104" s="6" t="s">
        <v>5</v>
      </c>
      <c r="F104" s="29">
        <f>F93</f>
        <v>1150</v>
      </c>
      <c r="G104" s="29">
        <f>G93</f>
        <v>1150</v>
      </c>
      <c r="H104" s="39">
        <f>H93</f>
        <v>232</v>
      </c>
      <c r="I104" s="37">
        <f t="shared" si="12"/>
        <v>-918</v>
      </c>
      <c r="J104" s="37">
        <f t="shared" ref="J104" si="14">H104/G104*100</f>
        <v>20.173913043478262</v>
      </c>
      <c r="K104" s="72"/>
    </row>
    <row r="105" spans="1:11" x14ac:dyDescent="0.25">
      <c r="A105" s="147" t="s">
        <v>18</v>
      </c>
      <c r="B105" s="148"/>
      <c r="C105" s="148"/>
      <c r="D105" s="149"/>
      <c r="E105" s="6"/>
      <c r="F105" s="29"/>
      <c r="G105" s="29"/>
      <c r="H105" s="40"/>
      <c r="I105" s="37"/>
      <c r="J105" s="37"/>
      <c r="K105" s="140" t="s">
        <v>38</v>
      </c>
    </row>
    <row r="106" spans="1:11" x14ac:dyDescent="0.25">
      <c r="A106" s="105" t="s">
        <v>20</v>
      </c>
      <c r="B106" s="106"/>
      <c r="C106" s="55"/>
      <c r="D106" s="158" t="s">
        <v>14</v>
      </c>
      <c r="E106" s="44" t="s">
        <v>1</v>
      </c>
      <c r="F106" s="29">
        <f>F110+F109</f>
        <v>31201</v>
      </c>
      <c r="G106" s="29">
        <f>G110+G109</f>
        <v>31201</v>
      </c>
      <c r="H106" s="39">
        <f>H109+H110</f>
        <v>21092.05</v>
      </c>
      <c r="I106" s="37">
        <f>H106-G106</f>
        <v>-10108.950000000001</v>
      </c>
      <c r="J106" s="37">
        <f>H106/G106*100</f>
        <v>67.600557674433517</v>
      </c>
      <c r="K106" s="71"/>
    </row>
    <row r="107" spans="1:11" ht="21" x14ac:dyDescent="0.25">
      <c r="A107" s="107"/>
      <c r="B107" s="108"/>
      <c r="C107" s="55"/>
      <c r="D107" s="159"/>
      <c r="E107" s="44" t="s">
        <v>2</v>
      </c>
      <c r="F107" s="29">
        <v>0</v>
      </c>
      <c r="G107" s="29">
        <v>0</v>
      </c>
      <c r="H107" s="39">
        <v>0</v>
      </c>
      <c r="I107" s="37">
        <f>H107-G107</f>
        <v>0</v>
      </c>
      <c r="J107" s="37">
        <v>0</v>
      </c>
      <c r="K107" s="71"/>
    </row>
    <row r="108" spans="1:11" ht="21" x14ac:dyDescent="0.25">
      <c r="A108" s="107"/>
      <c r="B108" s="108"/>
      <c r="C108" s="55"/>
      <c r="D108" s="159"/>
      <c r="E108" s="42" t="s">
        <v>3</v>
      </c>
      <c r="F108" s="29">
        <v>0</v>
      </c>
      <c r="G108" s="29">
        <v>0</v>
      </c>
      <c r="H108" s="39">
        <v>0</v>
      </c>
      <c r="I108" s="37">
        <f>H108-G108</f>
        <v>0</v>
      </c>
      <c r="J108" s="37">
        <v>0</v>
      </c>
      <c r="K108" s="71"/>
    </row>
    <row r="109" spans="1:11" x14ac:dyDescent="0.25">
      <c r="A109" s="107"/>
      <c r="B109" s="108"/>
      <c r="C109" s="55"/>
      <c r="D109" s="159"/>
      <c r="E109" s="44" t="s">
        <v>4</v>
      </c>
      <c r="F109" s="29">
        <v>30051</v>
      </c>
      <c r="G109" s="29">
        <f>F109</f>
        <v>30051</v>
      </c>
      <c r="H109" s="39">
        <f>H56+H76</f>
        <v>20860.05</v>
      </c>
      <c r="I109" s="37">
        <f>H109-G109</f>
        <v>-9190.9500000000007</v>
      </c>
      <c r="J109" s="37">
        <f>H109/G109*100</f>
        <v>69.415493660776676</v>
      </c>
      <c r="K109" s="71"/>
    </row>
    <row r="110" spans="1:11" ht="21" x14ac:dyDescent="0.25">
      <c r="A110" s="109"/>
      <c r="B110" s="110"/>
      <c r="C110" s="55"/>
      <c r="D110" s="160"/>
      <c r="E110" s="44" t="s">
        <v>5</v>
      </c>
      <c r="F110" s="29">
        <v>1150</v>
      </c>
      <c r="G110" s="29">
        <v>1150</v>
      </c>
      <c r="H110" s="40">
        <f>H104</f>
        <v>232</v>
      </c>
      <c r="I110" s="37">
        <f>H110-G110</f>
        <v>-918</v>
      </c>
      <c r="J110" s="37">
        <f>H110/G110*100</f>
        <v>20.173913043478262</v>
      </c>
      <c r="K110" s="72"/>
    </row>
    <row r="111" spans="1:11" ht="15" customHeight="1" x14ac:dyDescent="0.25">
      <c r="A111" s="58" t="s">
        <v>21</v>
      </c>
      <c r="B111" s="59"/>
      <c r="C111" s="60"/>
      <c r="D111" s="100" t="s">
        <v>11</v>
      </c>
      <c r="E111" s="44" t="s">
        <v>1</v>
      </c>
      <c r="F111" s="20">
        <f>F13</f>
        <v>65</v>
      </c>
      <c r="G111" s="20">
        <f>F111</f>
        <v>65</v>
      </c>
      <c r="H111" s="20">
        <f>H113+H114</f>
        <v>52.6</v>
      </c>
      <c r="I111" s="20">
        <f t="shared" si="3"/>
        <v>-12.399999999999999</v>
      </c>
      <c r="J111" s="20">
        <f t="shared" si="2"/>
        <v>80.92307692307692</v>
      </c>
      <c r="K111" s="70" t="s">
        <v>38</v>
      </c>
    </row>
    <row r="112" spans="1:11" ht="21" x14ac:dyDescent="0.25">
      <c r="A112" s="61"/>
      <c r="B112" s="62"/>
      <c r="C112" s="63"/>
      <c r="D112" s="169"/>
      <c r="E112" s="44" t="s">
        <v>2</v>
      </c>
      <c r="F112" s="20">
        <v>0</v>
      </c>
      <c r="G112" s="20">
        <v>0</v>
      </c>
      <c r="H112" s="20">
        <v>0</v>
      </c>
      <c r="I112" s="20">
        <f t="shared" si="3"/>
        <v>0</v>
      </c>
      <c r="J112" s="20">
        <v>0</v>
      </c>
      <c r="K112" s="103"/>
    </row>
    <row r="113" spans="1:11" ht="21" x14ac:dyDescent="0.25">
      <c r="A113" s="61"/>
      <c r="B113" s="62"/>
      <c r="C113" s="63"/>
      <c r="D113" s="169"/>
      <c r="E113" s="42" t="s">
        <v>3</v>
      </c>
      <c r="F113" s="20">
        <f>F15</f>
        <v>0</v>
      </c>
      <c r="G113" s="20">
        <f>F113</f>
        <v>0</v>
      </c>
      <c r="H113" s="20">
        <v>0</v>
      </c>
      <c r="I113" s="20">
        <f t="shared" si="3"/>
        <v>0</v>
      </c>
      <c r="J113" s="20">
        <v>0</v>
      </c>
      <c r="K113" s="103"/>
    </row>
    <row r="114" spans="1:11" x14ac:dyDescent="0.25">
      <c r="A114" s="61"/>
      <c r="B114" s="62"/>
      <c r="C114" s="63"/>
      <c r="D114" s="169"/>
      <c r="E114" s="44" t="s">
        <v>4</v>
      </c>
      <c r="F114" s="20">
        <f>F16</f>
        <v>65</v>
      </c>
      <c r="G114" s="20">
        <f>F114</f>
        <v>65</v>
      </c>
      <c r="H114" s="20">
        <v>52.6</v>
      </c>
      <c r="I114" s="20">
        <f t="shared" si="3"/>
        <v>-12.399999999999999</v>
      </c>
      <c r="J114" s="20">
        <f t="shared" si="2"/>
        <v>80.92307692307692</v>
      </c>
      <c r="K114" s="103"/>
    </row>
    <row r="115" spans="1:11" ht="21" x14ac:dyDescent="0.25">
      <c r="A115" s="64"/>
      <c r="B115" s="65"/>
      <c r="C115" s="66"/>
      <c r="D115" s="170"/>
      <c r="E115" s="44" t="s">
        <v>5</v>
      </c>
      <c r="F115" s="20">
        <v>0</v>
      </c>
      <c r="G115" s="20">
        <v>0</v>
      </c>
      <c r="H115" s="20">
        <v>0</v>
      </c>
      <c r="I115" s="20">
        <f t="shared" si="3"/>
        <v>0</v>
      </c>
      <c r="J115" s="20">
        <v>0</v>
      </c>
      <c r="K115" s="104"/>
    </row>
    <row r="116" spans="1:11" x14ac:dyDescent="0.25">
      <c r="A116" s="58" t="s">
        <v>22</v>
      </c>
      <c r="B116" s="59"/>
      <c r="C116" s="60"/>
      <c r="D116" s="88" t="s">
        <v>12</v>
      </c>
      <c r="E116" s="2" t="s">
        <v>1</v>
      </c>
      <c r="F116" s="20">
        <f>F119+F118</f>
        <v>24</v>
      </c>
      <c r="G116" s="20">
        <f>G119+G118</f>
        <v>24</v>
      </c>
      <c r="H116" s="20">
        <v>0</v>
      </c>
      <c r="I116" s="20">
        <f t="shared" si="3"/>
        <v>-24</v>
      </c>
      <c r="J116" s="20">
        <f t="shared" ref="J116:J128" si="15">H116/G116*100</f>
        <v>0</v>
      </c>
      <c r="K116" s="70" t="s">
        <v>38</v>
      </c>
    </row>
    <row r="117" spans="1:11" ht="21" x14ac:dyDescent="0.25">
      <c r="A117" s="61"/>
      <c r="B117" s="62"/>
      <c r="C117" s="63"/>
      <c r="D117" s="88"/>
      <c r="E117" s="2" t="s">
        <v>2</v>
      </c>
      <c r="F117" s="20">
        <v>0</v>
      </c>
      <c r="G117" s="20">
        <v>0</v>
      </c>
      <c r="H117" s="20">
        <v>0</v>
      </c>
      <c r="I117" s="20">
        <f t="shared" si="3"/>
        <v>0</v>
      </c>
      <c r="J117" s="20">
        <f t="shared" si="3"/>
        <v>0</v>
      </c>
      <c r="K117" s="71"/>
    </row>
    <row r="118" spans="1:11" ht="21" x14ac:dyDescent="0.25">
      <c r="A118" s="61"/>
      <c r="B118" s="62"/>
      <c r="C118" s="63"/>
      <c r="D118" s="88"/>
      <c r="E118" s="3" t="s">
        <v>3</v>
      </c>
      <c r="F118" s="20">
        <v>0</v>
      </c>
      <c r="G118" s="20">
        <v>0</v>
      </c>
      <c r="H118" s="20">
        <v>0</v>
      </c>
      <c r="I118" s="20">
        <f t="shared" ref="I118" si="16">H118-G118</f>
        <v>0</v>
      </c>
      <c r="J118" s="20">
        <f t="shared" ref="J118" si="17">I118-H118</f>
        <v>0</v>
      </c>
      <c r="K118" s="71"/>
    </row>
    <row r="119" spans="1:11" x14ac:dyDescent="0.25">
      <c r="A119" s="61"/>
      <c r="B119" s="62"/>
      <c r="C119" s="63"/>
      <c r="D119" s="88"/>
      <c r="E119" s="7" t="s">
        <v>4</v>
      </c>
      <c r="F119" s="20">
        <v>24</v>
      </c>
      <c r="G119" s="28">
        <v>24</v>
      </c>
      <c r="H119" s="20">
        <v>24</v>
      </c>
      <c r="I119" s="20">
        <f t="shared" si="3"/>
        <v>0</v>
      </c>
      <c r="J119" s="20">
        <f t="shared" si="15"/>
        <v>100</v>
      </c>
      <c r="K119" s="71"/>
    </row>
    <row r="120" spans="1:11" ht="21" x14ac:dyDescent="0.25">
      <c r="A120" s="64"/>
      <c r="B120" s="65"/>
      <c r="C120" s="66"/>
      <c r="D120" s="88"/>
      <c r="E120" s="2" t="s">
        <v>5</v>
      </c>
      <c r="F120" s="20">
        <v>0</v>
      </c>
      <c r="G120" s="20">
        <v>0</v>
      </c>
      <c r="H120" s="20">
        <v>0</v>
      </c>
      <c r="I120" s="20">
        <f t="shared" si="3"/>
        <v>0</v>
      </c>
      <c r="J120" s="20">
        <f t="shared" si="3"/>
        <v>0</v>
      </c>
      <c r="K120" s="72"/>
    </row>
    <row r="121" spans="1:11" x14ac:dyDescent="0.25">
      <c r="A121" s="58" t="s">
        <v>23</v>
      </c>
      <c r="B121" s="59"/>
      <c r="C121" s="60"/>
      <c r="D121" s="88" t="s">
        <v>13</v>
      </c>
      <c r="E121" s="2" t="s">
        <v>1</v>
      </c>
      <c r="F121" s="20">
        <v>61</v>
      </c>
      <c r="G121" s="20">
        <f>G124+G123</f>
        <v>61</v>
      </c>
      <c r="H121" s="20">
        <v>0</v>
      </c>
      <c r="I121" s="20">
        <f t="shared" si="3"/>
        <v>-61</v>
      </c>
      <c r="J121" s="20">
        <f t="shared" si="15"/>
        <v>0</v>
      </c>
      <c r="K121" s="70" t="s">
        <v>38</v>
      </c>
    </row>
    <row r="122" spans="1:11" ht="21" x14ac:dyDescent="0.25">
      <c r="A122" s="61"/>
      <c r="B122" s="62"/>
      <c r="C122" s="63"/>
      <c r="D122" s="88"/>
      <c r="E122" s="2" t="s">
        <v>2</v>
      </c>
      <c r="F122" s="20">
        <v>0</v>
      </c>
      <c r="G122" s="20">
        <v>0</v>
      </c>
      <c r="H122" s="20">
        <v>0</v>
      </c>
      <c r="I122" s="20">
        <f t="shared" ref="I122:J134" si="18">H122-G122</f>
        <v>0</v>
      </c>
      <c r="J122" s="20">
        <v>0</v>
      </c>
      <c r="K122" s="71"/>
    </row>
    <row r="123" spans="1:11" ht="21" x14ac:dyDescent="0.25">
      <c r="A123" s="61"/>
      <c r="B123" s="62"/>
      <c r="C123" s="63"/>
      <c r="D123" s="88"/>
      <c r="E123" s="3" t="s">
        <v>3</v>
      </c>
      <c r="F123" s="20">
        <f>F34</f>
        <v>0</v>
      </c>
      <c r="G123" s="20">
        <f>F123</f>
        <v>0</v>
      </c>
      <c r="H123" s="20">
        <v>0</v>
      </c>
      <c r="I123" s="20">
        <f t="shared" si="18"/>
        <v>0</v>
      </c>
      <c r="J123" s="20">
        <v>0</v>
      </c>
      <c r="K123" s="71"/>
    </row>
    <row r="124" spans="1:11" x14ac:dyDescent="0.25">
      <c r="A124" s="61"/>
      <c r="B124" s="62"/>
      <c r="C124" s="63"/>
      <c r="D124" s="88"/>
      <c r="E124" s="2" t="s">
        <v>4</v>
      </c>
      <c r="F124" s="20">
        <f>F121</f>
        <v>61</v>
      </c>
      <c r="G124" s="20">
        <v>61</v>
      </c>
      <c r="H124" s="20">
        <v>30.1</v>
      </c>
      <c r="I124" s="20">
        <f t="shared" si="18"/>
        <v>-30.9</v>
      </c>
      <c r="J124" s="20">
        <v>0</v>
      </c>
      <c r="K124" s="71"/>
    </row>
    <row r="125" spans="1:11" ht="21" x14ac:dyDescent="0.25">
      <c r="A125" s="64"/>
      <c r="B125" s="65"/>
      <c r="C125" s="66"/>
      <c r="D125" s="88"/>
      <c r="E125" s="2" t="s">
        <v>5</v>
      </c>
      <c r="F125" s="20">
        <v>0</v>
      </c>
      <c r="G125" s="20">
        <v>0</v>
      </c>
      <c r="H125" s="20">
        <v>0</v>
      </c>
      <c r="I125" s="20">
        <f t="shared" si="18"/>
        <v>0</v>
      </c>
      <c r="J125" s="20">
        <v>0</v>
      </c>
      <c r="K125" s="72"/>
    </row>
    <row r="126" spans="1:11" x14ac:dyDescent="0.25">
      <c r="A126" s="58" t="s">
        <v>9</v>
      </c>
      <c r="B126" s="59"/>
      <c r="C126" s="60"/>
      <c r="D126" s="88" t="s">
        <v>17</v>
      </c>
      <c r="E126" s="2" t="s">
        <v>1</v>
      </c>
      <c r="F126" s="29">
        <f>F128</f>
        <v>95</v>
      </c>
      <c r="G126" s="29">
        <f>F126</f>
        <v>95</v>
      </c>
      <c r="H126" s="29">
        <f>H128+H129</f>
        <v>0</v>
      </c>
      <c r="I126" s="20">
        <f t="shared" si="18"/>
        <v>-95</v>
      </c>
      <c r="J126" s="20">
        <f t="shared" si="15"/>
        <v>0</v>
      </c>
      <c r="K126" s="70" t="s">
        <v>38</v>
      </c>
    </row>
    <row r="127" spans="1:11" ht="21" x14ac:dyDescent="0.25">
      <c r="A127" s="61"/>
      <c r="B127" s="62"/>
      <c r="C127" s="63"/>
      <c r="D127" s="88"/>
      <c r="E127" s="2" t="s">
        <v>2</v>
      </c>
      <c r="F127" s="20">
        <v>0</v>
      </c>
      <c r="G127" s="20">
        <v>0</v>
      </c>
      <c r="H127" s="20">
        <v>0</v>
      </c>
      <c r="I127" s="20">
        <f t="shared" si="18"/>
        <v>0</v>
      </c>
      <c r="J127" s="20">
        <v>0</v>
      </c>
      <c r="K127" s="71"/>
    </row>
    <row r="128" spans="1:11" ht="21" x14ac:dyDescent="0.25">
      <c r="A128" s="61"/>
      <c r="B128" s="62"/>
      <c r="C128" s="63"/>
      <c r="D128" s="88"/>
      <c r="E128" s="3" t="s">
        <v>3</v>
      </c>
      <c r="F128" s="29">
        <f>F65+F27</f>
        <v>95</v>
      </c>
      <c r="G128" s="29">
        <f>F128</f>
        <v>95</v>
      </c>
      <c r="H128" s="29">
        <v>0</v>
      </c>
      <c r="I128" s="20">
        <f>H128-G128</f>
        <v>-95</v>
      </c>
      <c r="J128" s="20">
        <f t="shared" si="15"/>
        <v>0</v>
      </c>
      <c r="K128" s="71"/>
    </row>
    <row r="129" spans="1:11" x14ac:dyDescent="0.25">
      <c r="A129" s="61"/>
      <c r="B129" s="62"/>
      <c r="C129" s="63"/>
      <c r="D129" s="88"/>
      <c r="E129" s="2" t="s">
        <v>4</v>
      </c>
      <c r="F129" s="20">
        <v>0</v>
      </c>
      <c r="G129" s="20">
        <v>0</v>
      </c>
      <c r="H129" s="20">
        <v>0</v>
      </c>
      <c r="I129" s="20">
        <f t="shared" si="18"/>
        <v>0</v>
      </c>
      <c r="J129" s="20">
        <f t="shared" si="18"/>
        <v>0</v>
      </c>
      <c r="K129" s="71"/>
    </row>
    <row r="130" spans="1:11" ht="21" x14ac:dyDescent="0.25">
      <c r="A130" s="64"/>
      <c r="B130" s="65"/>
      <c r="C130" s="66"/>
      <c r="D130" s="88"/>
      <c r="E130" s="2" t="s">
        <v>5</v>
      </c>
      <c r="F130" s="20">
        <v>0</v>
      </c>
      <c r="G130" s="20">
        <v>0</v>
      </c>
      <c r="H130" s="20">
        <v>0</v>
      </c>
      <c r="I130" s="20">
        <f t="shared" ref="I130" si="19">H130-G130</f>
        <v>0</v>
      </c>
      <c r="J130" s="20">
        <f t="shared" ref="J130" si="20">I130-H130</f>
        <v>0</v>
      </c>
      <c r="K130" s="72"/>
    </row>
    <row r="131" spans="1:11" x14ac:dyDescent="0.25">
      <c r="A131" s="58" t="s">
        <v>39</v>
      </c>
      <c r="B131" s="59"/>
      <c r="C131" s="60"/>
      <c r="D131" s="100" t="s">
        <v>37</v>
      </c>
      <c r="E131" s="19" t="s">
        <v>1</v>
      </c>
      <c r="F131" s="20">
        <v>0</v>
      </c>
      <c r="G131" s="20">
        <v>0</v>
      </c>
      <c r="H131" s="20">
        <f>SUM(H132:H135)</f>
        <v>0</v>
      </c>
      <c r="I131" s="20">
        <f t="shared" si="18"/>
        <v>0</v>
      </c>
      <c r="J131" s="20">
        <v>0</v>
      </c>
      <c r="K131" s="70" t="s">
        <v>38</v>
      </c>
    </row>
    <row r="132" spans="1:11" ht="37.5" customHeight="1" x14ac:dyDescent="0.25">
      <c r="A132" s="61"/>
      <c r="B132" s="62"/>
      <c r="C132" s="63"/>
      <c r="D132" s="101"/>
      <c r="E132" s="19" t="s">
        <v>2</v>
      </c>
      <c r="F132" s="20">
        <v>0</v>
      </c>
      <c r="G132" s="20">
        <v>0</v>
      </c>
      <c r="H132" s="20">
        <v>0</v>
      </c>
      <c r="I132" s="20">
        <f t="shared" si="18"/>
        <v>0</v>
      </c>
      <c r="J132" s="20">
        <v>0</v>
      </c>
      <c r="K132" s="71"/>
    </row>
    <row r="133" spans="1:11" ht="21" x14ac:dyDescent="0.25">
      <c r="A133" s="61"/>
      <c r="B133" s="62"/>
      <c r="C133" s="63"/>
      <c r="D133" s="101"/>
      <c r="E133" s="17" t="s">
        <v>3</v>
      </c>
      <c r="F133" s="20">
        <v>0</v>
      </c>
      <c r="G133" s="20">
        <v>0</v>
      </c>
      <c r="H133" s="20">
        <v>0</v>
      </c>
      <c r="I133" s="20">
        <f t="shared" si="18"/>
        <v>0</v>
      </c>
      <c r="J133" s="20">
        <v>0</v>
      </c>
      <c r="K133" s="71"/>
    </row>
    <row r="134" spans="1:11" x14ac:dyDescent="0.25">
      <c r="A134" s="61"/>
      <c r="B134" s="62"/>
      <c r="C134" s="63"/>
      <c r="D134" s="101"/>
      <c r="E134" s="19" t="s">
        <v>4</v>
      </c>
      <c r="F134" s="20">
        <v>0</v>
      </c>
      <c r="G134" s="20">
        <v>400</v>
      </c>
      <c r="H134" s="20">
        <v>0</v>
      </c>
      <c r="I134" s="20">
        <f t="shared" si="18"/>
        <v>-400</v>
      </c>
      <c r="J134" s="20">
        <f t="shared" si="18"/>
        <v>-400</v>
      </c>
      <c r="K134" s="71"/>
    </row>
    <row r="135" spans="1:11" ht="33.75" customHeight="1" x14ac:dyDescent="0.25">
      <c r="A135" s="64"/>
      <c r="B135" s="65"/>
      <c r="C135" s="66"/>
      <c r="D135" s="102"/>
      <c r="E135" s="19" t="s">
        <v>5</v>
      </c>
      <c r="F135" s="20">
        <v>0</v>
      </c>
      <c r="G135" s="20">
        <v>0</v>
      </c>
      <c r="H135" s="20">
        <v>0</v>
      </c>
      <c r="I135" s="20">
        <f t="shared" ref="I135" si="21">H135-G135</f>
        <v>0</v>
      </c>
      <c r="J135" s="20">
        <f t="shared" ref="J135" si="22">I135-H135</f>
        <v>0</v>
      </c>
      <c r="K135" s="72"/>
    </row>
    <row r="136" spans="1:11" ht="57" x14ac:dyDescent="0.25">
      <c r="A136" s="12"/>
      <c r="B136" s="13" t="s">
        <v>48</v>
      </c>
      <c r="C136" s="13"/>
      <c r="D136" s="13" t="s">
        <v>35</v>
      </c>
      <c r="E136" s="14"/>
      <c r="F136" s="15"/>
      <c r="G136" s="15" t="s">
        <v>40</v>
      </c>
      <c r="H136" s="16"/>
      <c r="I136" s="15" t="s">
        <v>57</v>
      </c>
      <c r="J136" s="15"/>
      <c r="K136" s="15"/>
    </row>
    <row r="137" spans="1:11" x14ac:dyDescent="0.25">
      <c r="A137" s="12"/>
      <c r="B137" s="13"/>
      <c r="C137" s="13"/>
      <c r="D137" s="13"/>
      <c r="E137" s="13"/>
      <c r="F137" s="15"/>
      <c r="G137" s="15"/>
      <c r="H137" s="15"/>
      <c r="I137" s="15"/>
      <c r="J137" s="15"/>
      <c r="K137" s="15"/>
    </row>
    <row r="138" spans="1:11" hidden="1" x14ac:dyDescent="0.25">
      <c r="A138" s="12"/>
      <c r="B138" s="13"/>
      <c r="C138" s="13"/>
      <c r="D138" s="13"/>
      <c r="E138" s="13"/>
      <c r="F138" s="15"/>
      <c r="G138" s="15"/>
      <c r="H138" s="15"/>
      <c r="I138" s="15"/>
      <c r="J138" s="15"/>
      <c r="K138" s="15"/>
    </row>
    <row r="139" spans="1:11" ht="28.5" hidden="1" customHeight="1" x14ac:dyDescent="0.25">
      <c r="B139" s="48" t="s">
        <v>47</v>
      </c>
      <c r="C139" s="11"/>
      <c r="D139" s="49" t="s">
        <v>49</v>
      </c>
      <c r="E139" s="14"/>
      <c r="F139" s="49"/>
      <c r="G139" s="50" t="s">
        <v>50</v>
      </c>
      <c r="H139" s="16"/>
      <c r="I139" s="53" t="s">
        <v>58</v>
      </c>
      <c r="J139" s="51"/>
      <c r="K139" s="49"/>
    </row>
    <row r="140" spans="1:11" ht="28.5" hidden="1" customHeight="1" x14ac:dyDescent="0.25">
      <c r="B140" s="48"/>
      <c r="C140" s="11"/>
      <c r="D140" s="49"/>
      <c r="E140" s="13"/>
      <c r="F140" s="49"/>
      <c r="G140" s="50"/>
      <c r="H140" s="15"/>
      <c r="I140" s="50"/>
      <c r="J140" s="51"/>
      <c r="K140" s="49"/>
    </row>
    <row r="141" spans="1:11" hidden="1" x14ac:dyDescent="0.25"/>
    <row r="142" spans="1:11" ht="23.25" hidden="1" x14ac:dyDescent="0.25">
      <c r="B142" s="52" t="s">
        <v>51</v>
      </c>
      <c r="D142" s="49" t="s">
        <v>52</v>
      </c>
      <c r="E142" s="14"/>
      <c r="F142" s="49"/>
      <c r="G142" s="49" t="s">
        <v>53</v>
      </c>
      <c r="H142" s="16"/>
      <c r="I142" s="49" t="s">
        <v>59</v>
      </c>
      <c r="J142" s="49"/>
      <c r="K142" s="49"/>
    </row>
    <row r="143" spans="1:11" hidden="1" x14ac:dyDescent="0.25">
      <c r="B143" s="52"/>
      <c r="D143" s="49"/>
      <c r="E143" s="13"/>
      <c r="F143" s="49"/>
      <c r="G143" s="49"/>
      <c r="H143" s="15"/>
      <c r="I143" s="49"/>
      <c r="J143" s="49"/>
      <c r="K143" s="49"/>
    </row>
    <row r="144" spans="1:11" hidden="1" x14ac:dyDescent="0.25"/>
    <row r="145" spans="1:10" ht="23.25" hidden="1" x14ac:dyDescent="0.25">
      <c r="B145" s="52" t="s">
        <v>54</v>
      </c>
      <c r="C145" s="49"/>
      <c r="D145" s="49" t="s">
        <v>55</v>
      </c>
      <c r="E145" s="14"/>
      <c r="F145" s="49"/>
      <c r="G145" s="49" t="s">
        <v>56</v>
      </c>
      <c r="H145" s="16"/>
      <c r="I145" s="49" t="s">
        <v>60</v>
      </c>
      <c r="J145" s="49"/>
    </row>
    <row r="148" spans="1:10" x14ac:dyDescent="0.25">
      <c r="A148" s="49" t="s">
        <v>62</v>
      </c>
      <c r="B148" s="49"/>
      <c r="C148" s="49"/>
      <c r="D148" s="49"/>
    </row>
  </sheetData>
  <mergeCells count="102">
    <mergeCell ref="A43:A47"/>
    <mergeCell ref="D111:D115"/>
    <mergeCell ref="D100:D104"/>
    <mergeCell ref="C58:D62"/>
    <mergeCell ref="A95:C99"/>
    <mergeCell ref="D18:D24"/>
    <mergeCell ref="A13:A42"/>
    <mergeCell ref="A48:A52"/>
    <mergeCell ref="A53:A57"/>
    <mergeCell ref="K116:K120"/>
    <mergeCell ref="K121:K125"/>
    <mergeCell ref="K63:K67"/>
    <mergeCell ref="A111:C115"/>
    <mergeCell ref="A116:C120"/>
    <mergeCell ref="A121:C125"/>
    <mergeCell ref="A100:C104"/>
    <mergeCell ref="D106:D110"/>
    <mergeCell ref="K32:K37"/>
    <mergeCell ref="K78:K82"/>
    <mergeCell ref="K84:K88"/>
    <mergeCell ref="K89:K93"/>
    <mergeCell ref="K95:K99"/>
    <mergeCell ref="D95:D99"/>
    <mergeCell ref="D89:D93"/>
    <mergeCell ref="A83:D83"/>
    <mergeCell ref="D84:D88"/>
    <mergeCell ref="A78:D82"/>
    <mergeCell ref="A94:D94"/>
    <mergeCell ref="K105:K110"/>
    <mergeCell ref="A2:K2"/>
    <mergeCell ref="A4:K4"/>
    <mergeCell ref="A5:K5"/>
    <mergeCell ref="A7:K7"/>
    <mergeCell ref="A8:K8"/>
    <mergeCell ref="I9:K9"/>
    <mergeCell ref="G9:G11"/>
    <mergeCell ref="H9:H11"/>
    <mergeCell ref="F9:F11"/>
    <mergeCell ref="I10:I11"/>
    <mergeCell ref="J10:J11"/>
    <mergeCell ref="K10:K11"/>
    <mergeCell ref="A9:A11"/>
    <mergeCell ref="B9:C11"/>
    <mergeCell ref="D9:D11"/>
    <mergeCell ref="E9:E11"/>
    <mergeCell ref="C63:D67"/>
    <mergeCell ref="B73:D77"/>
    <mergeCell ref="A105:D105"/>
    <mergeCell ref="A58:A72"/>
    <mergeCell ref="A73:A77"/>
    <mergeCell ref="A84:C88"/>
    <mergeCell ref="A89:C93"/>
    <mergeCell ref="K58:K62"/>
    <mergeCell ref="B58:B72"/>
    <mergeCell ref="D68:D72"/>
    <mergeCell ref="K68:K72"/>
    <mergeCell ref="J22:J24"/>
    <mergeCell ref="I22:I24"/>
    <mergeCell ref="K18:K24"/>
    <mergeCell ref="E22:E24"/>
    <mergeCell ref="F22:F24"/>
    <mergeCell ref="G22:G24"/>
    <mergeCell ref="H22:H24"/>
    <mergeCell ref="D32:D37"/>
    <mergeCell ref="K13:K17"/>
    <mergeCell ref="B12:C12"/>
    <mergeCell ref="D48:D52"/>
    <mergeCell ref="B53:D57"/>
    <mergeCell ref="E36:E37"/>
    <mergeCell ref="F36:F37"/>
    <mergeCell ref="G36:G37"/>
    <mergeCell ref="H36:H37"/>
    <mergeCell ref="B13:C17"/>
    <mergeCell ref="B18:C24"/>
    <mergeCell ref="D13:D17"/>
    <mergeCell ref="E29:E31"/>
    <mergeCell ref="D25:D31"/>
    <mergeCell ref="B25:B31"/>
    <mergeCell ref="A126:C130"/>
    <mergeCell ref="A131:C135"/>
    <mergeCell ref="K25:K29"/>
    <mergeCell ref="K73:K77"/>
    <mergeCell ref="I36:I37"/>
    <mergeCell ref="J36:J37"/>
    <mergeCell ref="K48:K52"/>
    <mergeCell ref="K43:K47"/>
    <mergeCell ref="K53:K57"/>
    <mergeCell ref="K38:K42"/>
    <mergeCell ref="B38:C42"/>
    <mergeCell ref="D38:D42"/>
    <mergeCell ref="B43:D47"/>
    <mergeCell ref="B32:C37"/>
    <mergeCell ref="B48:C52"/>
    <mergeCell ref="D131:D135"/>
    <mergeCell ref="K131:K135"/>
    <mergeCell ref="K100:K104"/>
    <mergeCell ref="K111:K115"/>
    <mergeCell ref="A106:B110"/>
    <mergeCell ref="K126:K130"/>
    <mergeCell ref="D121:D125"/>
    <mergeCell ref="D126:D130"/>
    <mergeCell ref="D116:D120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2022-10-18T10:06:58Z</dcterms:modified>
</cp:coreProperties>
</file>