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Прием документов" sheetId="4" r:id="rId1"/>
    <sheet name="Затраты" sheetId="1" r:id="rId2"/>
    <sheet name="Качество" sheetId="5" r:id="rId3"/>
  </sheets>
  <externalReferences>
    <externalReference r:id="rId4"/>
  </externalReference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/>
  <c r="J27"/>
  <c r="J28"/>
  <c r="J29"/>
  <c r="J30"/>
  <c r="J31"/>
  <c r="J32"/>
  <c r="J25"/>
  <c r="H10" i="1" l="1"/>
  <c r="H6" l="1"/>
  <c r="I15" l="1"/>
  <c r="I16" s="1"/>
  <c r="H15"/>
  <c r="H16" s="1"/>
  <c r="G15"/>
  <c r="G16" s="1"/>
  <c r="D15"/>
  <c r="D16" s="1"/>
  <c r="H31" i="4" l="1"/>
  <c r="G32" l="1"/>
  <c r="G28"/>
  <c r="D17" i="1" l="1"/>
  <c r="H26" i="4" l="1"/>
  <c r="H27"/>
  <c r="H29"/>
  <c r="H30"/>
  <c r="H25"/>
  <c r="I17" i="1" l="1"/>
  <c r="H17"/>
  <c r="G17"/>
  <c r="E32" i="4" l="1"/>
  <c r="H32" l="1"/>
  <c r="E28"/>
  <c r="H28" s="1"/>
  <c r="E15" i="1" l="1"/>
  <c r="E16" s="1"/>
  <c r="E17" l="1"/>
  <c r="F15" l="1"/>
  <c r="F17" l="1"/>
  <c r="F16"/>
  <c r="C15"/>
  <c r="C16" s="1"/>
  <c r="C17" l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<sst xmlns="http://schemas.openxmlformats.org/spreadsheetml/2006/main" count="105" uniqueCount="89">
  <si>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</si>
  <si>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</si>
  <si>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</si>
  <si>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</si>
  <si>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</si>
  <si>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</si>
  <si>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</si>
  <si>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</si>
  <si>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</si>
  <si>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</si>
  <si>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</si>
  <si>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</si>
  <si>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</si>
  <si>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</si>
  <si>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</si>
  <si>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</si>
  <si>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</si>
  <si>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</si>
  <si>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</si>
  <si>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</si>
  <si>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</si>
  <si>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</si>
  <si>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</si>
  <si>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</si>
  <si>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</si>
  <si>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</si>
  <si>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</si>
  <si>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</si>
  <si>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</si>
  <si>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</si>
  <si>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</si>
  <si>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</si>
  <si>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</si>
  <si>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</si>
  <si>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</si>
  <si>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</si>
  <si>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</si>
  <si>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</si>
  <si>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</si>
  <si>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</si>
  <si>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</si>
  <si>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</si>
  <si>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</si>
  <si>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</si>
  <si>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</si>
  <si>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</si>
  <si>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</si>
  <si>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</si>
  <si>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</si>
  <si>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</si>
  <si>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</si>
  <si>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</si>
  <si>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</si>
  <si>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</si>
  <si>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</si>
  <si>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</si>
  <si>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</si>
  <si>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</si>
  <si>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</si>
  <si>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</si>
  <si>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</si>
  <si>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</si>
  <si>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</si>
  <si>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</si>
  <si>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</si>
  <si>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</si>
  <si>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</si>
  <si>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</si>
  <si>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</si>
  <si>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</si>
  <si>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</si>
  <si>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</si>
  <si>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</si>
  <si>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</si>
  <si>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</si>
  <si>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</si>
  <si>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</si>
  <si>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</si>
  <si>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</si>
  <si>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</si>
  <si>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</si>
  <si>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</si>
  <si>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</si>
  <si>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</si>
  <si>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Главный бухгалтер Рознерица Е.С.</t>
  </si>
  <si>
    <t>за декабрь 2020 года</t>
  </si>
  <si>
    <t>* проведено 10 наблюдательных совета, из них в декабре - 2</t>
  </si>
  <si>
    <t>Исполнение за январь-декабрь от общего доведенного задания на год</t>
  </si>
  <si>
    <t>на единицу (51 013 услуг):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</si>
</sst>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 ;\-#,##0.00\ 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/>
    </xf>
    <xf numFmtId="0" fontId="21" fillId="0" borderId="5" xfId="0" applyFont="1" applyFill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0" fontId="1" fillId="4" borderId="12" xfId="0" applyNumberFormat="1" applyFont="1" applyFill="1" applyBorder="1" applyAlignment="1">
      <alignment horizontal="center" vertical="center" wrapText="1"/>
    </xf>
    <xf numFmtId="10" fontId="1" fillId="4" borderId="1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chenko_TV\AppData\Local\Microsoft\Windows\Temporary%20Internet%20Files\Content.Outlook\417WL1RN\&#1086;&#1090;&#1095;&#1077;&#1090;%20&#1076;&#1077;&#1085;&#1100;&#1075;&#1080;%20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 (деньги)"/>
      <sheetName val="Свод (время, качество)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</sheetNames>
    <sheetDataSet>
      <sheetData sheetId="0">
        <row r="18">
          <cell r="E18">
            <v>16935867.740000002</v>
          </cell>
          <cell r="F18">
            <v>16748674.950000003</v>
          </cell>
          <cell r="G18">
            <v>18269079.078999996</v>
          </cell>
          <cell r="H18">
            <v>853398.52899999998</v>
          </cell>
          <cell r="I18">
            <v>103222.181</v>
          </cell>
          <cell r="J18">
            <v>118931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28" zoomScaleNormal="100" workbookViewId="0">
      <selection activeCell="H28" sqref="H28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88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.75">
      <c r="A2" s="88" t="s">
        <v>50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15.75">
      <c r="A3" s="88" t="s">
        <v>85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1" ht="15.7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>
      <c r="A5" s="86" t="s">
        <v>46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35.25" customHeight="1">
      <c r="A6" s="86" t="s">
        <v>47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17.25" customHeight="1">
      <c r="A7" s="86" t="s">
        <v>48</v>
      </c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1" ht="17.25" customHeight="1">
      <c r="A8" s="86" t="s">
        <v>49</v>
      </c>
      <c r="B8" s="86"/>
      <c r="C8" s="86"/>
      <c r="D8" s="86"/>
      <c r="E8" s="86"/>
      <c r="F8" s="86"/>
      <c r="G8" s="86"/>
      <c r="H8" s="86"/>
      <c r="I8" s="86"/>
      <c r="J8" s="86"/>
      <c r="K8" s="86"/>
    </row>
    <row r="9" spans="1:11" s="15" customFormat="1" ht="42" customHeight="1">
      <c r="A9" s="89" t="s">
        <v>81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 ht="30" customHeight="1">
      <c r="A10" s="86" t="s">
        <v>82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1" ht="7.5" customHeight="1">
      <c r="A11" s="9"/>
    </row>
    <row r="12" spans="1:11" ht="15.75">
      <c r="A12" s="92" t="s">
        <v>52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 ht="6.75" customHeight="1" thickBot="1">
      <c r="A13" s="9"/>
    </row>
    <row r="14" spans="1:11" ht="24" customHeight="1" thickBot="1">
      <c r="A14" s="93" t="s">
        <v>11</v>
      </c>
      <c r="B14" s="93" t="s">
        <v>12</v>
      </c>
      <c r="C14" s="95" t="s">
        <v>13</v>
      </c>
      <c r="D14" s="96"/>
      <c r="E14" s="90" t="s">
        <v>14</v>
      </c>
      <c r="F14" s="97"/>
      <c r="G14" s="97"/>
      <c r="H14" s="97"/>
      <c r="I14" s="97"/>
      <c r="J14" s="97"/>
      <c r="K14" s="91"/>
    </row>
    <row r="15" spans="1:11" ht="48" thickBot="1">
      <c r="A15" s="94"/>
      <c r="B15" s="94"/>
      <c r="C15" s="10" t="s">
        <v>15</v>
      </c>
      <c r="D15" s="10" t="s">
        <v>16</v>
      </c>
      <c r="E15" s="90" t="s">
        <v>17</v>
      </c>
      <c r="F15" s="91"/>
      <c r="G15" s="90" t="s">
        <v>18</v>
      </c>
      <c r="H15" s="91"/>
      <c r="I15" s="4" t="s">
        <v>19</v>
      </c>
      <c r="J15" s="4" t="s">
        <v>20</v>
      </c>
      <c r="K15" s="4" t="s">
        <v>21</v>
      </c>
    </row>
    <row r="16" spans="1:11" ht="15.75" thickBot="1">
      <c r="A16" s="43">
        <v>1</v>
      </c>
      <c r="B16" s="3">
        <v>2</v>
      </c>
      <c r="C16" s="3">
        <v>3</v>
      </c>
      <c r="D16" s="3">
        <v>4</v>
      </c>
      <c r="E16" s="98">
        <v>5</v>
      </c>
      <c r="F16" s="99"/>
      <c r="G16" s="98">
        <v>6</v>
      </c>
      <c r="H16" s="99"/>
      <c r="I16" s="3">
        <v>7</v>
      </c>
      <c r="J16" s="3">
        <v>8</v>
      </c>
      <c r="K16" s="3">
        <v>9</v>
      </c>
    </row>
    <row r="17" spans="1:11" ht="58.5" customHeight="1" thickBot="1">
      <c r="A17" s="42">
        <v>1</v>
      </c>
      <c r="B17" s="44" t="s">
        <v>53</v>
      </c>
      <c r="C17" s="45" t="s">
        <v>24</v>
      </c>
      <c r="D17" s="45">
        <v>744</v>
      </c>
      <c r="E17" s="100" t="s">
        <v>39</v>
      </c>
      <c r="F17" s="101"/>
      <c r="G17" s="112">
        <v>0.99880000000000002</v>
      </c>
      <c r="H17" s="113"/>
      <c r="I17" s="46">
        <v>0</v>
      </c>
      <c r="J17" s="47"/>
      <c r="K17" s="18"/>
    </row>
    <row r="18" spans="1:11" ht="27" customHeight="1" thickBot="1">
      <c r="A18" s="48">
        <v>2</v>
      </c>
      <c r="B18" s="14" t="s">
        <v>54</v>
      </c>
      <c r="C18" s="40" t="s">
        <v>23</v>
      </c>
      <c r="D18" s="40">
        <v>355</v>
      </c>
      <c r="E18" s="90" t="s">
        <v>25</v>
      </c>
      <c r="F18" s="91"/>
      <c r="G18" s="114">
        <v>0.28000000000000003</v>
      </c>
      <c r="H18" s="115"/>
      <c r="I18" s="17">
        <v>0</v>
      </c>
      <c r="J18" s="20"/>
      <c r="K18" s="41"/>
    </row>
    <row r="19" spans="1:11" ht="6.75" customHeight="1">
      <c r="A19" s="2"/>
    </row>
    <row r="20" spans="1:11" ht="15.75">
      <c r="A20" s="92" t="s">
        <v>55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</row>
    <row r="21" spans="1:11" ht="5.25" customHeight="1" thickBot="1">
      <c r="A21" s="11"/>
    </row>
    <row r="22" spans="1:11" ht="47.25" customHeight="1" thickBot="1">
      <c r="A22" s="93" t="s">
        <v>11</v>
      </c>
      <c r="B22" s="93" t="s">
        <v>22</v>
      </c>
      <c r="C22" s="90" t="s">
        <v>13</v>
      </c>
      <c r="D22" s="91"/>
      <c r="E22" s="90" t="s">
        <v>14</v>
      </c>
      <c r="F22" s="97"/>
      <c r="G22" s="97"/>
      <c r="H22" s="97"/>
      <c r="I22" s="97"/>
      <c r="J22" s="97"/>
      <c r="K22" s="91"/>
    </row>
    <row r="23" spans="1:11" ht="57.75" customHeight="1" thickBot="1">
      <c r="A23" s="94"/>
      <c r="B23" s="94"/>
      <c r="C23" s="10" t="s">
        <v>15</v>
      </c>
      <c r="D23" s="10" t="s">
        <v>16</v>
      </c>
      <c r="E23" s="90" t="s">
        <v>17</v>
      </c>
      <c r="F23" s="91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>
      <c r="A25" s="93">
        <v>1</v>
      </c>
      <c r="B25" s="93" t="s">
        <v>30</v>
      </c>
      <c r="C25" s="93" t="s">
        <v>31</v>
      </c>
      <c r="D25" s="103" t="s">
        <v>56</v>
      </c>
      <c r="E25" s="21">
        <v>28200</v>
      </c>
      <c r="F25" s="65" t="s">
        <v>26</v>
      </c>
      <c r="G25" s="81">
        <v>25315</v>
      </c>
      <c r="H25" s="66">
        <f>G25/E25*100</f>
        <v>89.769503546099287</v>
      </c>
      <c r="I25" s="34">
        <v>0.1</v>
      </c>
      <c r="J25" s="31">
        <f>H25-100+10</f>
        <v>-0.23049645390071305</v>
      </c>
      <c r="K25" s="109" t="s">
        <v>87</v>
      </c>
    </row>
    <row r="26" spans="1:11" ht="16.5" thickBot="1">
      <c r="A26" s="102"/>
      <c r="B26" s="102"/>
      <c r="C26" s="102"/>
      <c r="D26" s="104"/>
      <c r="E26" s="21">
        <v>13400</v>
      </c>
      <c r="F26" s="65" t="s">
        <v>27</v>
      </c>
      <c r="G26" s="81">
        <v>10886</v>
      </c>
      <c r="H26" s="66">
        <f t="shared" ref="H26:H28" si="0">G26/E26*100</f>
        <v>81.238805970149258</v>
      </c>
      <c r="I26" s="34">
        <v>0.1</v>
      </c>
      <c r="J26" s="31">
        <f t="shared" ref="J26:J32" si="1">H26-100+10</f>
        <v>-8.761194029850742</v>
      </c>
      <c r="K26" s="110"/>
    </row>
    <row r="27" spans="1:11" ht="26.25" thickBot="1">
      <c r="A27" s="102"/>
      <c r="B27" s="102"/>
      <c r="C27" s="102"/>
      <c r="D27" s="104"/>
      <c r="E27" s="21">
        <v>700</v>
      </c>
      <c r="F27" s="65" t="s">
        <v>28</v>
      </c>
      <c r="G27" s="81">
        <v>655</v>
      </c>
      <c r="H27" s="66">
        <f t="shared" si="0"/>
        <v>93.571428571428569</v>
      </c>
      <c r="I27" s="34">
        <v>0.1</v>
      </c>
      <c r="J27" s="31">
        <f t="shared" si="1"/>
        <v>3.5714285714285694</v>
      </c>
      <c r="K27" s="111"/>
    </row>
    <row r="28" spans="1:11" ht="16.5" thickBot="1">
      <c r="A28" s="102"/>
      <c r="B28" s="102"/>
      <c r="C28" s="102"/>
      <c r="D28" s="104"/>
      <c r="E28" s="27">
        <f>SUM(E25:E27)</f>
        <v>42300</v>
      </c>
      <c r="F28" s="67" t="s">
        <v>29</v>
      </c>
      <c r="G28" s="68">
        <f>SUM(G25:G27)</f>
        <v>36856</v>
      </c>
      <c r="H28" s="66">
        <f t="shared" si="0"/>
        <v>87.130023640661932</v>
      </c>
      <c r="I28" s="34">
        <v>0.1</v>
      </c>
      <c r="J28" s="31">
        <f t="shared" si="1"/>
        <v>-2.8699763593380681</v>
      </c>
      <c r="K28" s="75"/>
    </row>
    <row r="29" spans="1:11" ht="40.5" customHeight="1" thickBot="1">
      <c r="A29" s="102"/>
      <c r="B29" s="102"/>
      <c r="C29" s="102"/>
      <c r="D29" s="104"/>
      <c r="E29" s="33">
        <v>6400</v>
      </c>
      <c r="F29" s="69" t="s">
        <v>40</v>
      </c>
      <c r="G29" s="70">
        <v>6715</v>
      </c>
      <c r="H29" s="66">
        <f>G29/E29*100</f>
        <v>104.92187500000001</v>
      </c>
      <c r="I29" s="34">
        <v>0.1</v>
      </c>
      <c r="J29" s="31">
        <f t="shared" si="1"/>
        <v>14.921875000000014</v>
      </c>
      <c r="K29" s="106" t="s">
        <v>87</v>
      </c>
    </row>
    <row r="30" spans="1:11" ht="40.5" customHeight="1" thickBot="1">
      <c r="A30" s="102"/>
      <c r="B30" s="102"/>
      <c r="C30" s="102"/>
      <c r="D30" s="104"/>
      <c r="E30" s="33">
        <v>5600</v>
      </c>
      <c r="F30" s="69" t="s">
        <v>41</v>
      </c>
      <c r="G30" s="70">
        <v>5542</v>
      </c>
      <c r="H30" s="66">
        <f>G30/E30*100</f>
        <v>98.964285714285722</v>
      </c>
      <c r="I30" s="34">
        <v>0.1</v>
      </c>
      <c r="J30" s="31">
        <f t="shared" si="1"/>
        <v>8.9642857142857224</v>
      </c>
      <c r="K30" s="107"/>
    </row>
    <row r="31" spans="1:11" ht="46.5" customHeight="1" thickBot="1">
      <c r="A31" s="102"/>
      <c r="B31" s="102"/>
      <c r="C31" s="102"/>
      <c r="D31" s="104"/>
      <c r="E31" s="33">
        <v>2000</v>
      </c>
      <c r="F31" s="69" t="s">
        <v>42</v>
      </c>
      <c r="G31" s="70">
        <v>1900</v>
      </c>
      <c r="H31" s="66">
        <f>G31/E31*100</f>
        <v>95</v>
      </c>
      <c r="I31" s="34">
        <v>0.1</v>
      </c>
      <c r="J31" s="31">
        <f t="shared" si="1"/>
        <v>5</v>
      </c>
      <c r="K31" s="108"/>
    </row>
    <row r="32" spans="1:11" ht="16.5" thickBot="1">
      <c r="A32" s="94"/>
      <c r="B32" s="94"/>
      <c r="C32" s="94"/>
      <c r="D32" s="105"/>
      <c r="E32" s="38">
        <f>SUM(E29:E31)</f>
        <v>14000</v>
      </c>
      <c r="F32" s="67" t="s">
        <v>29</v>
      </c>
      <c r="G32" s="68">
        <f>SUM(G29:G31)</f>
        <v>14157</v>
      </c>
      <c r="H32" s="66">
        <f>G32/E32*100</f>
        <v>101.12142857142857</v>
      </c>
      <c r="I32" s="34">
        <v>0.1</v>
      </c>
      <c r="J32" s="31">
        <f t="shared" si="1"/>
        <v>11.121428571428567</v>
      </c>
      <c r="K32" s="16"/>
    </row>
    <row r="34" spans="1:8">
      <c r="A34" s="19" t="s">
        <v>33</v>
      </c>
    </row>
    <row r="35" spans="1:8" s="71" customFormat="1">
      <c r="A35" s="64" t="s">
        <v>78</v>
      </c>
      <c r="H35" s="72"/>
    </row>
    <row r="36" spans="1:8">
      <c r="A36" s="19" t="s">
        <v>79</v>
      </c>
    </row>
  </sheetData>
  <mergeCells count="34">
    <mergeCell ref="G16:H16"/>
    <mergeCell ref="G17:H17"/>
    <mergeCell ref="A20:K20"/>
    <mergeCell ref="E18:F18"/>
    <mergeCell ref="G18:H18"/>
    <mergeCell ref="A25:A32"/>
    <mergeCell ref="B25:B32"/>
    <mergeCell ref="C25:C32"/>
    <mergeCell ref="D25:D32"/>
    <mergeCell ref="K29:K31"/>
    <mergeCell ref="K25:K27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5:K5"/>
    <mergeCell ref="A6:K6"/>
    <mergeCell ref="A7:K7"/>
    <mergeCell ref="A8:K8"/>
    <mergeCell ref="A1:K1"/>
    <mergeCell ref="A2:K2"/>
    <mergeCell ref="A3:K3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zoomScaleNormal="100" workbookViewId="0">
      <selection activeCell="B16" sqref="B16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>
      <c r="A2" s="2"/>
    </row>
    <row r="3" spans="1:9" s="6" customFormat="1" ht="20.25" customHeight="1">
      <c r="A3" s="118" t="s">
        <v>36</v>
      </c>
      <c r="B3" s="118"/>
      <c r="C3" s="118"/>
      <c r="D3" s="118"/>
      <c r="E3" s="118"/>
      <c r="F3" s="118"/>
      <c r="G3" s="118"/>
      <c r="H3" s="76">
        <v>35427100</v>
      </c>
    </row>
    <row r="4" spans="1:9" s="6" customFormat="1" ht="20.25" customHeight="1">
      <c r="A4" s="5" t="s">
        <v>58</v>
      </c>
      <c r="B4" s="5"/>
      <c r="C4" s="5"/>
      <c r="D4" s="26"/>
      <c r="E4" s="5"/>
      <c r="H4" s="76">
        <v>2888500</v>
      </c>
      <c r="I4" s="36"/>
    </row>
    <row r="5" spans="1:9" s="50" customFormat="1" ht="20.25" customHeight="1">
      <c r="A5" s="49" t="s">
        <v>44</v>
      </c>
      <c r="B5" s="49"/>
      <c r="C5" s="49"/>
      <c r="D5" s="26"/>
      <c r="E5" s="49"/>
      <c r="H5" s="76">
        <v>1712600</v>
      </c>
      <c r="I5" s="51"/>
    </row>
    <row r="6" spans="1:9" s="6" customFormat="1" ht="20.25" customHeight="1">
      <c r="A6" s="5" t="s">
        <v>38</v>
      </c>
      <c r="E6" s="29"/>
      <c r="H6" s="77">
        <f>H3-H4</f>
        <v>32538600</v>
      </c>
      <c r="I6" s="7"/>
    </row>
    <row r="7" spans="1:9" s="6" customFormat="1" ht="20.25" customHeight="1">
      <c r="A7" s="52" t="s">
        <v>37</v>
      </c>
      <c r="E7" s="30"/>
      <c r="H7" s="76">
        <v>35427100</v>
      </c>
      <c r="I7" s="7"/>
    </row>
    <row r="8" spans="1:9" s="6" customFormat="1" ht="20.25" customHeight="1">
      <c r="A8" s="5" t="s">
        <v>59</v>
      </c>
      <c r="D8" s="25"/>
      <c r="E8" s="32"/>
      <c r="H8" s="76">
        <v>2888500</v>
      </c>
      <c r="I8" s="36"/>
    </row>
    <row r="9" spans="1:9" s="50" customFormat="1" ht="20.25" customHeight="1">
      <c r="A9" s="49" t="s">
        <v>44</v>
      </c>
      <c r="D9" s="25"/>
      <c r="E9" s="30"/>
      <c r="H9" s="76">
        <v>1712600</v>
      </c>
      <c r="I9" s="51"/>
    </row>
    <row r="10" spans="1:9" s="6" customFormat="1" ht="20.25" customHeight="1">
      <c r="A10" s="5" t="s">
        <v>35</v>
      </c>
      <c r="D10" s="29"/>
      <c r="H10" s="77">
        <f>H7-H8</f>
        <v>32538600</v>
      </c>
      <c r="I10" s="36"/>
    </row>
    <row r="11" spans="1:9" ht="16.5" thickBot="1">
      <c r="A11" s="1"/>
      <c r="H11" s="8"/>
      <c r="I11" s="8"/>
    </row>
    <row r="12" spans="1:9" ht="15.75" thickBot="1">
      <c r="A12" s="106" t="s">
        <v>0</v>
      </c>
      <c r="B12" s="106" t="s">
        <v>1</v>
      </c>
      <c r="C12" s="98" t="s">
        <v>2</v>
      </c>
      <c r="D12" s="117"/>
      <c r="E12" s="117"/>
      <c r="F12" s="117"/>
      <c r="G12" s="99"/>
      <c r="H12" s="106" t="s">
        <v>3</v>
      </c>
      <c r="I12" s="106" t="s">
        <v>4</v>
      </c>
    </row>
    <row r="13" spans="1:9" ht="15.75" thickBot="1">
      <c r="A13" s="107"/>
      <c r="B13" s="107"/>
      <c r="C13" s="106" t="s">
        <v>5</v>
      </c>
      <c r="D13" s="98" t="s">
        <v>6</v>
      </c>
      <c r="E13" s="117"/>
      <c r="F13" s="117"/>
      <c r="G13" s="99"/>
      <c r="H13" s="107"/>
      <c r="I13" s="107"/>
    </row>
    <row r="14" spans="1:9" ht="77.25" thickBot="1">
      <c r="A14" s="108"/>
      <c r="B14" s="108"/>
      <c r="C14" s="108"/>
      <c r="D14" s="3" t="s">
        <v>7</v>
      </c>
      <c r="E14" s="3" t="s">
        <v>8</v>
      </c>
      <c r="F14" s="3" t="s">
        <v>51</v>
      </c>
      <c r="G14" s="3" t="s">
        <v>9</v>
      </c>
      <c r="H14" s="108"/>
      <c r="I14" s="108"/>
    </row>
    <row r="15" spans="1:9" ht="99.75" customHeight="1" thickBot="1">
      <c r="A15" s="12">
        <v>1</v>
      </c>
      <c r="B15" s="60" t="s">
        <v>45</v>
      </c>
      <c r="C15" s="61">
        <f>D15+F15</f>
        <v>35204946.818999998</v>
      </c>
      <c r="D15" s="61">
        <f>'[1]Свод (деньги)'!$E$18</f>
        <v>16935867.740000002</v>
      </c>
      <c r="E15" s="61">
        <f>'[1]Свод (деньги)'!$F$18</f>
        <v>16748674.950000003</v>
      </c>
      <c r="F15" s="61">
        <f>'[1]Свод (деньги)'!$G$18</f>
        <v>18269079.078999996</v>
      </c>
      <c r="G15" s="61">
        <f>'[1]Свод (деньги)'!$H$18</f>
        <v>853398.52899999998</v>
      </c>
      <c r="H15" s="61">
        <f>'[1]Свод (деньги)'!$I$18</f>
        <v>103222.181</v>
      </c>
      <c r="I15" s="78">
        <f>'[1]Свод (деньги)'!$J$18</f>
        <v>118931</v>
      </c>
    </row>
    <row r="16" spans="1:9" ht="16.5" thickBot="1">
      <c r="A16" s="62"/>
      <c r="B16" s="84" t="s">
        <v>88</v>
      </c>
      <c r="C16" s="61">
        <f>C15/51013</f>
        <v>690.11716266441886</v>
      </c>
      <c r="D16" s="61">
        <f t="shared" ref="D16:I16" si="0">D15/51013</f>
        <v>331.99121282810268</v>
      </c>
      <c r="E16" s="61">
        <f t="shared" si="0"/>
        <v>328.32170133103335</v>
      </c>
      <c r="F16" s="61">
        <f t="shared" si="0"/>
        <v>358.12594983631618</v>
      </c>
      <c r="G16" s="61">
        <f t="shared" si="0"/>
        <v>16.729040225040677</v>
      </c>
      <c r="H16" s="61">
        <f t="shared" si="0"/>
        <v>2.023448552329798</v>
      </c>
      <c r="I16" s="61">
        <f t="shared" si="0"/>
        <v>2.331386117264227</v>
      </c>
    </row>
    <row r="17" spans="1:9" ht="16.5" thickBot="1">
      <c r="A17" s="62"/>
      <c r="B17" s="63" t="s">
        <v>10</v>
      </c>
      <c r="C17" s="61">
        <f>C15</f>
        <v>35204946.818999998</v>
      </c>
      <c r="D17" s="61">
        <f>D15</f>
        <v>16935867.740000002</v>
      </c>
      <c r="E17" s="61">
        <f t="shared" ref="E17:I17" si="1">E15</f>
        <v>16748674.950000003</v>
      </c>
      <c r="F17" s="61">
        <f t="shared" si="1"/>
        <v>18269079.078999996</v>
      </c>
      <c r="G17" s="61">
        <f t="shared" si="1"/>
        <v>853398.52899999998</v>
      </c>
      <c r="H17" s="61">
        <f t="shared" si="1"/>
        <v>103222.181</v>
      </c>
      <c r="I17" s="61">
        <f t="shared" si="1"/>
        <v>118931</v>
      </c>
    </row>
    <row r="18" spans="1:9" ht="15.75">
      <c r="A18" s="116" t="s">
        <v>86</v>
      </c>
      <c r="B18" s="116"/>
      <c r="C18" s="116"/>
      <c r="D18" s="116"/>
      <c r="E18" s="116"/>
      <c r="F18" s="116"/>
      <c r="G18" s="116"/>
      <c r="H18" s="116"/>
      <c r="I18" s="116"/>
    </row>
    <row r="19" spans="1:9" ht="14.25" customHeight="1">
      <c r="A19" s="1"/>
    </row>
    <row r="20" spans="1:9">
      <c r="A20" s="22" t="s">
        <v>32</v>
      </c>
      <c r="B20" s="22"/>
      <c r="C20" s="39"/>
    </row>
    <row r="21" spans="1:9">
      <c r="A21" s="23" t="s">
        <v>84</v>
      </c>
      <c r="B21" s="24"/>
      <c r="H21" s="39"/>
    </row>
    <row r="22" spans="1:9">
      <c r="A22" s="23" t="s">
        <v>80</v>
      </c>
      <c r="B22" s="24"/>
      <c r="H22" s="39"/>
    </row>
    <row r="23" spans="1:9" ht="14.25" customHeight="1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B5" sqref="B5:B16"/>
    </sheetView>
  </sheetViews>
  <sheetFormatPr defaultColWidth="9.140625" defaultRowHeight="15"/>
  <cols>
    <col min="1" max="1" width="16" style="54" customWidth="1"/>
    <col min="2" max="2" width="22" style="54" customWidth="1"/>
    <col min="3" max="3" width="22.5703125" style="54" customWidth="1"/>
    <col min="4" max="4" width="24.7109375" style="54" customWidth="1"/>
    <col min="5" max="16384" width="9.140625" style="54"/>
  </cols>
  <sheetData>
    <row r="1" spans="1:4">
      <c r="A1" s="123" t="s">
        <v>76</v>
      </c>
      <c r="B1" s="123"/>
      <c r="C1" s="123"/>
      <c r="D1" s="123"/>
    </row>
    <row r="2" spans="1:4" s="53" customFormat="1" ht="15.75"/>
    <row r="3" spans="1:4" ht="35.25" customHeight="1">
      <c r="A3" s="121" t="s">
        <v>83</v>
      </c>
      <c r="B3" s="119" t="s">
        <v>72</v>
      </c>
      <c r="C3" s="120"/>
      <c r="D3" s="120"/>
    </row>
    <row r="4" spans="1:4" ht="36" customHeight="1">
      <c r="A4" s="122"/>
      <c r="B4" s="55" t="s">
        <v>73</v>
      </c>
      <c r="C4" s="55" t="s">
        <v>74</v>
      </c>
      <c r="D4" s="55" t="s">
        <v>75</v>
      </c>
    </row>
    <row r="5" spans="1:4" ht="21.75" customHeight="1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>
      <c r="A8" s="56" t="s">
        <v>63</v>
      </c>
      <c r="B8" s="57">
        <v>100</v>
      </c>
      <c r="C8" s="57">
        <v>100</v>
      </c>
      <c r="D8" s="57">
        <v>0</v>
      </c>
    </row>
    <row r="9" spans="1:4" ht="21.75" customHeight="1">
      <c r="A9" s="56" t="s">
        <v>64</v>
      </c>
      <c r="B9" s="79">
        <v>100</v>
      </c>
      <c r="C9" s="80">
        <v>96.44</v>
      </c>
      <c r="D9" s="80">
        <v>100</v>
      </c>
    </row>
    <row r="10" spans="1:4" ht="21.75" customHeight="1">
      <c r="A10" s="56" t="s">
        <v>65</v>
      </c>
      <c r="B10" s="80">
        <v>99.72</v>
      </c>
      <c r="C10" s="80">
        <v>99.28</v>
      </c>
      <c r="D10" s="80">
        <v>100</v>
      </c>
    </row>
    <row r="11" spans="1:4" ht="21.75" customHeight="1">
      <c r="A11" s="56" t="s">
        <v>66</v>
      </c>
      <c r="B11" s="57">
        <v>100</v>
      </c>
      <c r="C11" s="57">
        <v>98.95</v>
      </c>
      <c r="D11" s="57">
        <v>100</v>
      </c>
    </row>
    <row r="12" spans="1:4" ht="21.75" customHeight="1">
      <c r="A12" s="56" t="s">
        <v>67</v>
      </c>
      <c r="B12" s="57">
        <v>100</v>
      </c>
      <c r="C12" s="57">
        <v>99.18</v>
      </c>
      <c r="D12" s="57">
        <v>100</v>
      </c>
    </row>
    <row r="13" spans="1:4" ht="21.75" customHeight="1">
      <c r="A13" s="56" t="s">
        <v>68</v>
      </c>
      <c r="B13" s="57">
        <v>99.96</v>
      </c>
      <c r="C13" s="57">
        <v>99.05</v>
      </c>
      <c r="D13" s="57">
        <v>100</v>
      </c>
    </row>
    <row r="14" spans="1:4" ht="21.75" customHeight="1">
      <c r="A14" s="56" t="s">
        <v>69</v>
      </c>
      <c r="B14" s="57">
        <v>99.95</v>
      </c>
      <c r="C14" s="74">
        <v>98.8</v>
      </c>
      <c r="D14" s="57">
        <v>100</v>
      </c>
    </row>
    <row r="15" spans="1:4" ht="21.75" customHeight="1">
      <c r="A15" s="56" t="s">
        <v>70</v>
      </c>
      <c r="B15" s="82">
        <v>99.76</v>
      </c>
      <c r="C15" s="83">
        <v>99.33</v>
      </c>
      <c r="D15" s="85">
        <v>100</v>
      </c>
    </row>
    <row r="16" spans="1:4" ht="21.75" customHeight="1">
      <c r="A16" s="56" t="s">
        <v>71</v>
      </c>
      <c r="B16" s="57">
        <v>99.77</v>
      </c>
      <c r="C16" s="57">
        <v>99.17</v>
      </c>
      <c r="D16" s="57">
        <v>100</v>
      </c>
    </row>
    <row r="17" spans="1:4" ht="13.5" customHeight="1">
      <c r="A17" s="58"/>
      <c r="B17" s="59"/>
      <c r="C17" s="59"/>
      <c r="D17" s="59"/>
    </row>
    <row r="18" spans="1:4" ht="50.25" customHeight="1">
      <c r="A18" s="124" t="s">
        <v>77</v>
      </c>
      <c r="B18" s="124"/>
      <c r="C18" s="124"/>
      <c r="D18" s="124"/>
    </row>
    <row r="20" spans="1:4" s="19" customFormat="1">
      <c r="A20" s="73" t="s">
        <v>33</v>
      </c>
      <c r="B20"/>
      <c r="C20" s="73"/>
      <c r="D20"/>
    </row>
    <row r="21" spans="1:4" s="19" customFormat="1">
      <c r="A21" s="71" t="s">
        <v>78</v>
      </c>
      <c r="B21" s="71"/>
      <c r="C21" s="73"/>
      <c r="D21" s="71"/>
    </row>
    <row r="22" spans="1:4">
      <c r="A22" s="73" t="s">
        <v>79</v>
      </c>
      <c r="B22"/>
      <c r="C22" s="73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2020-12-09T06:37:07Z</cp:lastPrinted>
  <dcterms:created xsi:type="dcterms:W3CDTF">2016-02-03T11:00:06Z</dcterms:created>
  <dcterms:modified xsi:type="dcterms:W3CDTF">2021-01-13T09:36:38Z</dcterms:modified>
</cp:coreProperties>
</file>