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60"/>
  </bookViews>
  <sheets>
    <sheet name="Прием документов" sheetId="4" r:id="rId1"/>
    <sheet name="Затраты" sheetId="1" r:id="rId2"/>
  </sheets>
  <definedNames>
    <definedName name="АвгSun1">DATE(ГодКалендаря,8,1)-WEEKDAY(DATE(ГодКалендаря,8,1))+1</definedName>
    <definedName name="АпрSun1">DATE(ГодКалендаря,4,1)-WEEKDAY(DATE(ГодКалендаря,4,1))+1</definedName>
    <definedName name="ГодКалендаря">#REF!</definedName>
    <definedName name="ДекSun1">DATE(ГодКалендаря,12,1)-WEEKDAY(DATE(ГодКалендаря,12,1))+1</definedName>
    <definedName name="ИюлSun1">DATE(ГодКалендаря,7,1)-WEEKDAY(DATE(ГодКалендаря,7,1))+1</definedName>
    <definedName name="ИюнSun1">DATE(ГодКалендаря,6,1)-WEEKDAY(DATE(ГодКалендаря,6,1))+1</definedName>
    <definedName name="МайSun1">DATE(ГодКалендаря,5,1)-WEEKDAY(DATE(ГодКалендаря,5,1))+1</definedName>
    <definedName name="МарSun1">DATE(ГодКалендаря,3,1)-WEEKDAY(DATE(ГодКалендаря,3,1))+1</definedName>
    <definedName name="НояSun1">DATE(ГодКалендаря,11,1)-WEEKDAY(DATE(ГодКалендаря,11,1))+1</definedName>
    <definedName name="ОктSun1">DATE(ГодКалендаря,10,1)-WEEKDAY(DATE(ГодКалендаря,10,1))+1</definedName>
    <definedName name="СенSun1">DATE(ГодКалендаря,9,1)-WEEKDAY(DATE(ГодКалендаря,9,1))+1</definedName>
    <definedName name="ФевSun1">DATE(ГодКалендаря,2,1)-WEEKDAY(DATE(ГодКалендаря,2,1))+1</definedName>
    <definedName name="ЯнвSun1">DATE(ГодКалендаря,1,1)-WEEKDAY(DATE(ГодКалендаря,1,1))+1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4"/>
  <c r="G29"/>
  <c r="F7" i="1" l="1"/>
  <c r="F3"/>
  <c r="I16"/>
  <c r="H16"/>
  <c r="G16"/>
  <c r="F16"/>
  <c r="E16"/>
  <c r="D16"/>
  <c r="C16"/>
  <c r="C15" l="1"/>
  <c r="C17" s="1"/>
  <c r="H23" i="4" l="1"/>
  <c r="J23" s="1"/>
  <c r="H24"/>
  <c r="J24" s="1"/>
  <c r="H26"/>
  <c r="J26" s="1"/>
  <c r="H27"/>
  <c r="J27" s="1"/>
  <c r="H28"/>
  <c r="J28" s="1"/>
  <c r="H22"/>
  <c r="J22" s="1"/>
  <c r="I17" i="1" l="1"/>
  <c r="H17"/>
  <c r="G17"/>
  <c r="F17"/>
  <c r="E17"/>
  <c r="D17"/>
  <c r="E29" i="4" l="1"/>
  <c r="H29" s="1"/>
  <c r="J29" s="1"/>
  <c r="E25" l="1"/>
  <c r="H25" s="1"/>
  <c r="J25" s="1"/>
</calcChain>
</file>

<file path=xl/sharedStrings.xml><?xml version="1.0" encoding="utf-8"?>
<sst xmlns="http://schemas.openxmlformats.org/spreadsheetml/2006/main" count="84" uniqueCount="71">
  <si>
    <t>№ п/п</t>
  </si>
  <si>
    <t>Наименование муниципальной услуги</t>
  </si>
  <si>
    <t>Фактические затраты на оказание услуги, рублей</t>
  </si>
  <si>
    <t>затраты на содержание неиспользуемого для муниципального задания имущества, рублей</t>
  </si>
  <si>
    <t>затраты на уплату налогов, рублей</t>
  </si>
  <si>
    <t>Всего:</t>
  </si>
  <si>
    <t>в том числе:</t>
  </si>
  <si>
    <t>затраты, непосредственно связанные с оказанием услуги</t>
  </si>
  <si>
    <t>затраты на оплату труда с отчислениями</t>
  </si>
  <si>
    <t>затраты на общехозяйственные нужды</t>
  </si>
  <si>
    <t>затраты на коммунальные услуги и содержание объектов недвижимого имущества</t>
  </si>
  <si>
    <t>Итого:</t>
  </si>
  <si>
    <r>
      <t>4.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условия (формы) оказания муниципальной услуги:___________________________________________</t>
    </r>
  </si>
  <si>
    <r>
      <t>5.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качество муниципальной услуги:</t>
    </r>
  </si>
  <si>
    <t>№   п/п</t>
  </si>
  <si>
    <t>Показатель качества муниципальной услуги</t>
  </si>
  <si>
    <t>Единица измерения  по ОКЕИ</t>
  </si>
  <si>
    <t>Значение показателей качества муниципальной услуги</t>
  </si>
  <si>
    <t>наименование показателя</t>
  </si>
  <si>
    <t>код</t>
  </si>
  <si>
    <t>утверждено в муниципальном задании</t>
  </si>
  <si>
    <t>исполнено на отчетную дату</t>
  </si>
  <si>
    <t>допустимое отклонение</t>
  </si>
  <si>
    <t>отклонение, превышающее допустимое</t>
  </si>
  <si>
    <t>причина отклонения</t>
  </si>
  <si>
    <r>
      <t>6.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фактическом достижении показателей, характеризующих объем муниципальной услуги:</t>
    </r>
  </si>
  <si>
    <t>Показатель объема муниципальной услуги</t>
  </si>
  <si>
    <r>
      <t>7.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Сведения о затратах на выполнение муниципального задания</t>
    </r>
  </si>
  <si>
    <t>Среднее время ожидания в очереди для получения услуг</t>
  </si>
  <si>
    <t>Уровень удовлетворенности граждан качеством предоставления услуг</t>
  </si>
  <si>
    <t>минута</t>
  </si>
  <si>
    <t>мин</t>
  </si>
  <si>
    <t>процент</t>
  </si>
  <si>
    <t>%</t>
  </si>
  <si>
    <t>не более 15 мин</t>
  </si>
  <si>
    <t>федеральные услуги</t>
  </si>
  <si>
    <t>региональные услуги</t>
  </si>
  <si>
    <t>муниципальные услуги</t>
  </si>
  <si>
    <t>Всего</t>
  </si>
  <si>
    <t>Количество услуг</t>
  </si>
  <si>
    <t>единица</t>
  </si>
  <si>
    <t>Исполнитель:</t>
  </si>
  <si>
    <t>тел. 7-79-01</t>
  </si>
  <si>
    <t xml:space="preserve">Исполнитель: </t>
  </si>
  <si>
    <t>Тел. 7-79-07</t>
  </si>
  <si>
    <t>% исполнения</t>
  </si>
  <si>
    <t>- в том числе, кассовые расходы по средствам бюджета города, рублей:</t>
  </si>
  <si>
    <t>- по средствам  Ханты-Мансийского автономного округа-Югры, рублей:</t>
  </si>
  <si>
    <t xml:space="preserve"> Поступление денежных средств на выполнение муниципального задания на отчетную дату, всего, рублей:  </t>
  </si>
  <si>
    <t xml:space="preserve">- в том числе, денежные средства бюджета города, рублей :  </t>
  </si>
  <si>
    <t>Кассовые расходы на выполнение муниципального задания на отчетную дату, всего, рублей:</t>
  </si>
  <si>
    <t xml:space="preserve">- денежные средства  Ханты-Мансийского автономного округа-Югры, рублей: </t>
  </si>
  <si>
    <t>Начальник  отдела информирования, приема и выдачи документов  Чёрная Т.А.</t>
  </si>
  <si>
    <t>Главный бухгалтер Лепеева Ю.П.</t>
  </si>
  <si>
    <t>не менее 90%</t>
  </si>
  <si>
    <t>федеральные услуги (информирование и консультиравания)</t>
  </si>
  <si>
    <t>региональные услуги (информирование и консультиравания)</t>
  </si>
  <si>
    <t>муниципальные услуги (информирование и консультиравания)</t>
  </si>
  <si>
    <t>0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</si>
  <si>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Показатель, характеризующий содержание муниципальной услуги:</t>
    </r>
    <r>
      <rPr>
        <b/>
        <sz val="12"/>
        <color theme="1"/>
        <rFont val="Times New Roman"/>
        <family val="1"/>
        <charset val="204"/>
      </rPr>
      <t>)</t>
    </r>
  </si>
  <si>
    <t>Исполнение за январь  от общего доведенного задания на год</t>
  </si>
  <si>
    <t>Исполнение за январь от общего доведенного задания на год</t>
  </si>
  <si>
    <t>Отчет</t>
  </si>
  <si>
    <t>о выполнении муниципального задания</t>
  </si>
  <si>
    <t>за январь  2018 года</t>
  </si>
  <si>
    <t>на единицу (4 187 услуг):</t>
  </si>
  <si>
    <t>- денежные средства бюджета города (софинансирование), рублей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</si>
  <si>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 xml:space="preserve">Наименование услуги, уникальный номер реестровой записи: </t>
    </r>
    <r>
      <rPr>
        <b/>
        <u/>
        <sz val="12"/>
        <color theme="1"/>
        <rFont val="Times New Roman"/>
        <family val="1"/>
        <charset val="204"/>
      </rPr>
      <t xml:space="preserve"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 </t>
    </r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</si>
  <si>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2"/>
        <color theme="1"/>
        <rFont val="Times New Roman"/>
        <family val="1"/>
        <charset val="204"/>
      </rPr>
      <t>Категории потребителей муниципальной услуги:</t>
    </r>
    <r>
      <rPr>
        <b/>
        <sz val="12"/>
        <color theme="1"/>
        <rFont val="Times New Roman"/>
        <family val="1"/>
        <charset val="204"/>
      </rPr>
      <t xml:space="preserve"> Органы государственной власти, органы местного самоуправления, юридические лица, физические лица</t>
    </r>
  </si>
  <si>
    <t>001</t>
  </si>
  <si>
    <t>Организация предоставления государственных и муниципальных услуг в многофункциональных центрах предоставления государственных и муниципальных услуг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</si>
</sst>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3"/>
      <name val="Calibri"/>
      <family val="4"/>
      <scheme val="minor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6" fillId="0" borderId="0"/>
    <xf numFmtId="0" fontId="7" fillId="2" borderId="8" applyNumberFormat="0" applyAlignment="0" applyProtection="0"/>
    <xf numFmtId="0" fontId="8" fillId="0" borderId="0"/>
    <xf numFmtId="0" fontId="9" fillId="3" borderId="0" applyNumberFormat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7"/>
    </xf>
    <xf numFmtId="0" fontId="3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49" fontId="0" fillId="0" borderId="0" xfId="0" applyNumberFormat="1"/>
    <xf numFmtId="49" fontId="0" fillId="0" borderId="0" xfId="0" applyNumberFormat="1" applyBorder="1"/>
    <xf numFmtId="0" fontId="0" fillId="0" borderId="0" xfId="0" applyBorder="1"/>
    <xf numFmtId="0" fontId="1" fillId="0" borderId="0" xfId="0" applyFont="1" applyAlignment="1">
      <alignment horizontal="justify" vertical="center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wrapText="1"/>
    </xf>
    <xf numFmtId="0" fontId="0" fillId="0" borderId="0" xfId="0" applyAlignment="1">
      <alignment wrapText="1" shrinkToFit="1"/>
    </xf>
    <xf numFmtId="0" fontId="5" fillId="0" borderId="9" xfId="0" applyFont="1" applyBorder="1"/>
    <xf numFmtId="0" fontId="1" fillId="0" borderId="5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164" fontId="11" fillId="0" borderId="4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0" fontId="10" fillId="0" borderId="9" xfId="0" applyFont="1" applyBorder="1"/>
    <xf numFmtId="3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 applyAlignment="1">
      <alignment horizontal="left" vertical="center"/>
    </xf>
    <xf numFmtId="3" fontId="4" fillId="0" borderId="6" xfId="0" applyNumberFormat="1" applyFont="1" applyBorder="1" applyAlignment="1">
      <alignment horizont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horizontal="left"/>
    </xf>
    <xf numFmtId="4" fontId="14" fillId="0" borderId="0" xfId="0" applyNumberFormat="1" applyFont="1"/>
    <xf numFmtId="164" fontId="1" fillId="0" borderId="5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20" fontId="0" fillId="0" borderId="0" xfId="0" applyNumberFormat="1" applyFill="1"/>
    <xf numFmtId="4" fontId="4" fillId="0" borderId="0" xfId="0" applyNumberFormat="1" applyFont="1"/>
    <xf numFmtId="0" fontId="4" fillId="0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3" fontId="10" fillId="0" borderId="9" xfId="0" applyNumberFormat="1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top" wrapText="1"/>
    </xf>
    <xf numFmtId="3" fontId="1" fillId="0" borderId="9" xfId="0" applyNumberFormat="1" applyFont="1" applyBorder="1" applyAlignment="1">
      <alignment horizontal="center" vertical="center"/>
    </xf>
    <xf numFmtId="49" fontId="14" fillId="0" borderId="0" xfId="0" applyNumberFormat="1" applyFont="1"/>
    <xf numFmtId="0" fontId="1" fillId="0" borderId="9" xfId="0" applyFont="1" applyFill="1" applyBorder="1" applyAlignment="1">
      <alignment horizontal="center"/>
    </xf>
    <xf numFmtId="9" fontId="1" fillId="0" borderId="5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" fontId="14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1" fillId="0" borderId="7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65" fontId="1" fillId="0" borderId="7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49" fontId="0" fillId="0" borderId="0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</cellXfs>
  <cellStyles count="5">
    <cellStyle name="40% - Accent1 2" xfId="4"/>
    <cellStyle name="Accent1 2" xfId="2"/>
    <cellStyle name="Normal 2" xfId="1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topLeftCell="A13" zoomScaleNormal="100" workbookViewId="0">
      <selection activeCell="G38" sqref="G38"/>
    </sheetView>
  </sheetViews>
  <sheetFormatPr defaultRowHeight="15"/>
  <cols>
    <col min="1" max="1" width="4.140625" customWidth="1"/>
    <col min="2" max="2" width="17" customWidth="1"/>
    <col min="3" max="3" width="13.42578125" customWidth="1"/>
    <col min="4" max="4" width="5" bestFit="1" customWidth="1"/>
    <col min="5" max="5" width="7" customWidth="1"/>
    <col min="6" max="6" width="18.42578125" customWidth="1"/>
    <col min="7" max="7" width="12.85546875" customWidth="1"/>
    <col min="8" max="8" width="12.7109375" customWidth="1"/>
    <col min="9" max="9" width="12.42578125" bestFit="1" customWidth="1"/>
    <col min="10" max="10" width="15.140625" bestFit="1" customWidth="1"/>
    <col min="11" max="11" width="12.140625" customWidth="1"/>
  </cols>
  <sheetData>
    <row r="1" spans="1:11" ht="15.75">
      <c r="A1" s="58" t="s">
        <v>62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15.75">
      <c r="A2" s="58" t="s">
        <v>63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1" ht="15.75">
      <c r="A3" s="58" t="s">
        <v>64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1" s="21" customFormat="1" ht="49.5" customHeight="1">
      <c r="A4" s="59" t="s">
        <v>67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30" customHeight="1">
      <c r="A5" s="63" t="s">
        <v>68</v>
      </c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28.5" customHeight="1">
      <c r="A6" s="63" t="s">
        <v>59</v>
      </c>
      <c r="B6" s="63"/>
      <c r="C6" s="63"/>
      <c r="D6" s="63"/>
      <c r="E6" s="63"/>
      <c r="F6" s="63"/>
      <c r="G6" s="63"/>
      <c r="H6" s="63"/>
      <c r="I6" s="63"/>
      <c r="J6" s="63"/>
      <c r="K6" s="63"/>
    </row>
    <row r="7" spans="1:11" ht="15.75">
      <c r="A7" s="62" t="s">
        <v>12</v>
      </c>
      <c r="B7" s="62"/>
      <c r="C7" s="62"/>
      <c r="D7" s="62"/>
      <c r="E7" s="62"/>
      <c r="F7" s="62"/>
      <c r="G7" s="62"/>
      <c r="H7" s="62"/>
      <c r="I7" s="62"/>
    </row>
    <row r="8" spans="1:11" ht="15.75">
      <c r="A8" s="11"/>
    </row>
    <row r="9" spans="1:11" ht="15.75">
      <c r="A9" s="62" t="s">
        <v>13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16.5" thickBot="1">
      <c r="A10" s="11"/>
    </row>
    <row r="11" spans="1:11" ht="47.25" customHeight="1" thickBot="1">
      <c r="A11" s="64" t="s">
        <v>14</v>
      </c>
      <c r="B11" s="64" t="s">
        <v>15</v>
      </c>
      <c r="C11" s="60" t="s">
        <v>16</v>
      </c>
      <c r="D11" s="61"/>
      <c r="E11" s="60" t="s">
        <v>17</v>
      </c>
      <c r="F11" s="66"/>
      <c r="G11" s="66"/>
      <c r="H11" s="66"/>
      <c r="I11" s="66"/>
      <c r="J11" s="66"/>
      <c r="K11" s="61"/>
    </row>
    <row r="12" spans="1:11" ht="48" thickBot="1">
      <c r="A12" s="65"/>
      <c r="B12" s="65"/>
      <c r="C12" s="12" t="s">
        <v>18</v>
      </c>
      <c r="D12" s="12" t="s">
        <v>19</v>
      </c>
      <c r="E12" s="60" t="s">
        <v>20</v>
      </c>
      <c r="F12" s="61"/>
      <c r="G12" s="60" t="s">
        <v>21</v>
      </c>
      <c r="H12" s="61"/>
      <c r="I12" s="5" t="s">
        <v>22</v>
      </c>
      <c r="J12" s="5" t="s">
        <v>23</v>
      </c>
      <c r="K12" s="5" t="s">
        <v>24</v>
      </c>
    </row>
    <row r="13" spans="1:11" ht="15.75" thickBot="1">
      <c r="A13" s="17">
        <v>1</v>
      </c>
      <c r="B13" s="3">
        <v>2</v>
      </c>
      <c r="C13" s="3">
        <v>3</v>
      </c>
      <c r="D13" s="3">
        <v>4</v>
      </c>
      <c r="E13" s="67">
        <v>5</v>
      </c>
      <c r="F13" s="68"/>
      <c r="G13" s="67">
        <v>6</v>
      </c>
      <c r="H13" s="68"/>
      <c r="I13" s="3">
        <v>7</v>
      </c>
      <c r="J13" s="3">
        <v>8</v>
      </c>
      <c r="K13" s="3">
        <v>9</v>
      </c>
    </row>
    <row r="14" spans="1:11" ht="55.5" customHeight="1" thickBot="1">
      <c r="A14" s="16">
        <v>1</v>
      </c>
      <c r="B14" s="20" t="s">
        <v>28</v>
      </c>
      <c r="C14" s="18" t="s">
        <v>30</v>
      </c>
      <c r="D14" s="18" t="s">
        <v>31</v>
      </c>
      <c r="E14" s="60" t="s">
        <v>34</v>
      </c>
      <c r="F14" s="61"/>
      <c r="G14" s="76">
        <v>2.1</v>
      </c>
      <c r="H14" s="77"/>
      <c r="I14" s="26">
        <v>0</v>
      </c>
      <c r="J14" s="31"/>
      <c r="K14" s="28"/>
    </row>
    <row r="15" spans="1:11" ht="83.25" customHeight="1" thickBot="1">
      <c r="A15" s="16">
        <v>2</v>
      </c>
      <c r="B15" s="19" t="s">
        <v>29</v>
      </c>
      <c r="C15" s="15" t="s">
        <v>32</v>
      </c>
      <c r="D15" s="15" t="s">
        <v>33</v>
      </c>
      <c r="E15" s="60" t="s">
        <v>54</v>
      </c>
      <c r="F15" s="61"/>
      <c r="G15" s="78">
        <v>0.99</v>
      </c>
      <c r="H15" s="79"/>
      <c r="I15" s="27">
        <v>0</v>
      </c>
      <c r="J15" s="30"/>
      <c r="K15" s="25"/>
    </row>
    <row r="16" spans="1:11" ht="15.75">
      <c r="A16" s="2"/>
    </row>
    <row r="17" spans="1:14" ht="15.75">
      <c r="A17" s="80" t="s">
        <v>25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13"/>
      <c r="M17" s="13"/>
      <c r="N17" s="13"/>
    </row>
    <row r="18" spans="1:14" ht="16.5" thickBot="1">
      <c r="A18" s="14"/>
    </row>
    <row r="19" spans="1:14" ht="47.25" customHeight="1" thickBot="1">
      <c r="A19" s="64" t="s">
        <v>14</v>
      </c>
      <c r="B19" s="64" t="s">
        <v>26</v>
      </c>
      <c r="C19" s="60" t="s">
        <v>16</v>
      </c>
      <c r="D19" s="61"/>
      <c r="E19" s="60" t="s">
        <v>17</v>
      </c>
      <c r="F19" s="66"/>
      <c r="G19" s="66"/>
      <c r="H19" s="66"/>
      <c r="I19" s="66"/>
      <c r="J19" s="66"/>
      <c r="K19" s="61"/>
    </row>
    <row r="20" spans="1:14" ht="57.75" customHeight="1" thickBot="1">
      <c r="A20" s="65"/>
      <c r="B20" s="65"/>
      <c r="C20" s="12" t="s">
        <v>18</v>
      </c>
      <c r="D20" s="12" t="s">
        <v>19</v>
      </c>
      <c r="E20" s="60" t="s">
        <v>20</v>
      </c>
      <c r="F20" s="61"/>
      <c r="G20" s="5" t="s">
        <v>21</v>
      </c>
      <c r="H20" s="5" t="s">
        <v>45</v>
      </c>
      <c r="I20" s="5" t="s">
        <v>22</v>
      </c>
      <c r="J20" s="5" t="s">
        <v>23</v>
      </c>
      <c r="K20" s="5" t="s">
        <v>24</v>
      </c>
    </row>
    <row r="21" spans="1:14" ht="15.75" thickBot="1">
      <c r="A21" s="17">
        <v>1</v>
      </c>
      <c r="B21" s="3">
        <v>2</v>
      </c>
      <c r="C21" s="3">
        <v>3</v>
      </c>
      <c r="D21" s="3">
        <v>4</v>
      </c>
      <c r="E21" s="3">
        <v>5</v>
      </c>
      <c r="F21" s="3">
        <v>6</v>
      </c>
      <c r="G21" s="3">
        <v>7</v>
      </c>
      <c r="H21" s="3">
        <v>8</v>
      </c>
      <c r="I21" s="3">
        <v>9</v>
      </c>
      <c r="J21" s="3">
        <v>10</v>
      </c>
      <c r="K21" s="3">
        <v>11</v>
      </c>
    </row>
    <row r="22" spans="1:14" ht="26.25" customHeight="1" thickBot="1">
      <c r="A22" s="64">
        <v>1</v>
      </c>
      <c r="B22" s="64" t="s">
        <v>39</v>
      </c>
      <c r="C22" s="64" t="s">
        <v>40</v>
      </c>
      <c r="D22" s="70" t="s">
        <v>69</v>
      </c>
      <c r="E22" s="33">
        <v>19550</v>
      </c>
      <c r="F22" s="3" t="s">
        <v>35</v>
      </c>
      <c r="G22" s="48">
        <v>2119</v>
      </c>
      <c r="H22" s="43">
        <f>G22/E22*100</f>
        <v>10.838874680306905</v>
      </c>
      <c r="I22" s="55">
        <v>0.05</v>
      </c>
      <c r="J22" s="43">
        <f>H22-100</f>
        <v>-89.161125319693099</v>
      </c>
      <c r="K22" s="73" t="s">
        <v>60</v>
      </c>
    </row>
    <row r="23" spans="1:14" ht="16.5" thickBot="1">
      <c r="A23" s="69"/>
      <c r="B23" s="69"/>
      <c r="C23" s="69"/>
      <c r="D23" s="71"/>
      <c r="E23" s="33">
        <v>10950</v>
      </c>
      <c r="F23" s="3" t="s">
        <v>36</v>
      </c>
      <c r="G23" s="48">
        <v>1099</v>
      </c>
      <c r="H23" s="43">
        <f t="shared" ref="H23:H29" si="0">G23/E23*100</f>
        <v>10.036529680365296</v>
      </c>
      <c r="I23" s="55">
        <v>0.05</v>
      </c>
      <c r="J23" s="43">
        <f t="shared" ref="J23:J29" si="1">H23-100</f>
        <v>-89.963470319634709</v>
      </c>
      <c r="K23" s="74"/>
    </row>
    <row r="24" spans="1:14" ht="26.25" thickBot="1">
      <c r="A24" s="69"/>
      <c r="B24" s="69"/>
      <c r="C24" s="69"/>
      <c r="D24" s="71"/>
      <c r="E24" s="33">
        <v>700</v>
      </c>
      <c r="F24" s="3" t="s">
        <v>37</v>
      </c>
      <c r="G24" s="48">
        <v>47</v>
      </c>
      <c r="H24" s="43">
        <f t="shared" si="0"/>
        <v>6.7142857142857144</v>
      </c>
      <c r="I24" s="55">
        <v>0.05</v>
      </c>
      <c r="J24" s="43">
        <f t="shared" si="1"/>
        <v>-93.285714285714292</v>
      </c>
      <c r="K24" s="75"/>
    </row>
    <row r="25" spans="1:14" ht="16.5" thickBot="1">
      <c r="A25" s="69"/>
      <c r="B25" s="69"/>
      <c r="C25" s="69"/>
      <c r="D25" s="71"/>
      <c r="E25" s="39">
        <f>SUM(E22:E24)</f>
        <v>31200</v>
      </c>
      <c r="F25" s="32" t="s">
        <v>38</v>
      </c>
      <c r="G25" s="47">
        <f>SUM(G22:G24)</f>
        <v>3265</v>
      </c>
      <c r="H25" s="43">
        <f t="shared" si="0"/>
        <v>10.464743589743589</v>
      </c>
      <c r="I25" s="55">
        <v>0.05</v>
      </c>
      <c r="J25" s="43">
        <f t="shared" si="1"/>
        <v>-89.535256410256409</v>
      </c>
      <c r="K25" s="51"/>
    </row>
    <row r="26" spans="1:14" ht="40.5" customHeight="1" thickBot="1">
      <c r="A26" s="69"/>
      <c r="B26" s="69"/>
      <c r="C26" s="69"/>
      <c r="D26" s="71"/>
      <c r="E26" s="52">
        <v>6750</v>
      </c>
      <c r="F26" s="50" t="s">
        <v>55</v>
      </c>
      <c r="G26" s="54">
        <v>429</v>
      </c>
      <c r="H26" s="43">
        <f t="shared" si="0"/>
        <v>6.3555555555555561</v>
      </c>
      <c r="I26" s="55">
        <v>0.05</v>
      </c>
      <c r="J26" s="43">
        <f t="shared" si="1"/>
        <v>-93.644444444444446</v>
      </c>
      <c r="K26" s="73" t="s">
        <v>61</v>
      </c>
    </row>
    <row r="27" spans="1:14" ht="40.5" customHeight="1" thickBot="1">
      <c r="A27" s="69"/>
      <c r="B27" s="69"/>
      <c r="C27" s="69"/>
      <c r="D27" s="71"/>
      <c r="E27" s="52">
        <v>3750</v>
      </c>
      <c r="F27" s="50" t="s">
        <v>56</v>
      </c>
      <c r="G27" s="54">
        <v>370</v>
      </c>
      <c r="H27" s="43">
        <f t="shared" si="0"/>
        <v>9.8666666666666671</v>
      </c>
      <c r="I27" s="55">
        <v>0.05</v>
      </c>
      <c r="J27" s="43">
        <f t="shared" si="1"/>
        <v>-90.133333333333326</v>
      </c>
      <c r="K27" s="74"/>
    </row>
    <row r="28" spans="1:14" ht="51" customHeight="1" thickBot="1">
      <c r="A28" s="69"/>
      <c r="B28" s="69"/>
      <c r="C28" s="69"/>
      <c r="D28" s="71"/>
      <c r="E28" s="52">
        <v>2000</v>
      </c>
      <c r="F28" s="50" t="s">
        <v>57</v>
      </c>
      <c r="G28" s="54">
        <v>123</v>
      </c>
      <c r="H28" s="43">
        <f t="shared" si="0"/>
        <v>6.15</v>
      </c>
      <c r="I28" s="55">
        <v>0.05</v>
      </c>
      <c r="J28" s="43">
        <f t="shared" si="1"/>
        <v>-93.85</v>
      </c>
      <c r="K28" s="75"/>
    </row>
    <row r="29" spans="1:14" ht="16.5" thickBot="1">
      <c r="A29" s="65"/>
      <c r="B29" s="65"/>
      <c r="C29" s="65"/>
      <c r="D29" s="72"/>
      <c r="E29" s="49">
        <f>SUM(E26:E28)</f>
        <v>12500</v>
      </c>
      <c r="F29" s="32" t="s">
        <v>38</v>
      </c>
      <c r="G29" s="44">
        <f>SUM(G26:G28)</f>
        <v>922</v>
      </c>
      <c r="H29" s="43">
        <f t="shared" si="0"/>
        <v>7.3760000000000003</v>
      </c>
      <c r="I29" s="55">
        <v>0.05</v>
      </c>
      <c r="J29" s="43">
        <f t="shared" si="1"/>
        <v>-92.623999999999995</v>
      </c>
      <c r="K29" s="22"/>
    </row>
    <row r="31" spans="1:14">
      <c r="A31" s="29" t="s">
        <v>43</v>
      </c>
    </row>
    <row r="32" spans="1:14">
      <c r="A32" s="29" t="s">
        <v>52</v>
      </c>
      <c r="H32" s="45"/>
    </row>
    <row r="33" spans="1:1">
      <c r="A33" s="29" t="s">
        <v>44</v>
      </c>
    </row>
  </sheetData>
  <mergeCells count="32">
    <mergeCell ref="A5:K5"/>
    <mergeCell ref="A19:A20"/>
    <mergeCell ref="B19:B20"/>
    <mergeCell ref="C19:D19"/>
    <mergeCell ref="E19:K19"/>
    <mergeCell ref="G13:H13"/>
    <mergeCell ref="G14:H14"/>
    <mergeCell ref="G15:H15"/>
    <mergeCell ref="E15:F15"/>
    <mergeCell ref="A17:K17"/>
    <mergeCell ref="A22:A29"/>
    <mergeCell ref="B22:B29"/>
    <mergeCell ref="C22:C29"/>
    <mergeCell ref="D22:D29"/>
    <mergeCell ref="K22:K24"/>
    <mergeCell ref="K26:K28"/>
    <mergeCell ref="A1:K1"/>
    <mergeCell ref="A2:K2"/>
    <mergeCell ref="A3:K3"/>
    <mergeCell ref="A4:K4"/>
    <mergeCell ref="E20:F20"/>
    <mergeCell ref="A9:K9"/>
    <mergeCell ref="A6:K6"/>
    <mergeCell ref="A7:I7"/>
    <mergeCell ref="A11:A12"/>
    <mergeCell ref="B11:B12"/>
    <mergeCell ref="C11:D11"/>
    <mergeCell ref="E11:K11"/>
    <mergeCell ref="E12:F12"/>
    <mergeCell ref="E13:F13"/>
    <mergeCell ref="E14:F14"/>
    <mergeCell ref="G12:H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E20" sqref="E20"/>
    </sheetView>
  </sheetViews>
  <sheetFormatPr defaultRowHeight="15"/>
  <cols>
    <col min="1" max="1" width="7.140625" customWidth="1"/>
    <col min="2" max="2" width="40.7109375" customWidth="1"/>
    <col min="3" max="3" width="23.7109375" customWidth="1"/>
    <col min="4" max="4" width="20.85546875" customWidth="1"/>
    <col min="5" max="5" width="15.42578125" customWidth="1"/>
    <col min="6" max="6" width="16.7109375" customWidth="1"/>
    <col min="7" max="7" width="18.28515625" customWidth="1"/>
    <col min="8" max="8" width="15.5703125" customWidth="1"/>
    <col min="9" max="9" width="11.140625" customWidth="1"/>
  </cols>
  <sheetData>
    <row r="1" spans="1:16" ht="15.75">
      <c r="A1" s="40" t="s">
        <v>27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15.75">
      <c r="A2" s="2"/>
    </row>
    <row r="3" spans="1:16" s="8" customFormat="1" ht="15.75">
      <c r="A3" s="86" t="s">
        <v>48</v>
      </c>
      <c r="B3" s="86"/>
      <c r="C3" s="86"/>
      <c r="D3" s="86"/>
      <c r="E3" s="86"/>
      <c r="F3" s="38">
        <f>F4+F5+F6</f>
        <v>557591.57999999996</v>
      </c>
      <c r="G3" s="7"/>
      <c r="H3" s="7"/>
      <c r="M3" s="81"/>
      <c r="N3" s="81"/>
      <c r="O3" s="81"/>
      <c r="P3" s="81"/>
    </row>
    <row r="4" spans="1:16" s="8" customFormat="1" ht="15.75">
      <c r="A4" s="7" t="s">
        <v>49</v>
      </c>
      <c r="B4" s="7"/>
      <c r="C4" s="7"/>
      <c r="D4" s="38"/>
      <c r="E4" s="7"/>
      <c r="F4" s="38">
        <v>30976</v>
      </c>
      <c r="H4" s="81"/>
      <c r="I4" s="81"/>
      <c r="J4" s="81"/>
      <c r="K4" s="81"/>
      <c r="L4" s="9"/>
      <c r="M4" s="9"/>
      <c r="N4" s="9"/>
    </row>
    <row r="5" spans="1:16" s="8" customFormat="1" ht="15.75">
      <c r="A5" s="7" t="s">
        <v>66</v>
      </c>
      <c r="B5" s="7"/>
      <c r="C5" s="7"/>
      <c r="D5" s="38"/>
      <c r="E5" s="7"/>
      <c r="F5" s="38">
        <v>526615.57999999996</v>
      </c>
      <c r="H5" s="56"/>
      <c r="I5" s="56"/>
      <c r="J5" s="56"/>
      <c r="K5" s="56"/>
      <c r="L5" s="9"/>
      <c r="M5" s="9"/>
      <c r="N5" s="9"/>
    </row>
    <row r="6" spans="1:16" s="8" customFormat="1" ht="15.75">
      <c r="A6" s="7" t="s">
        <v>51</v>
      </c>
      <c r="E6" s="41"/>
      <c r="F6" s="53" t="s">
        <v>58</v>
      </c>
      <c r="H6" s="9"/>
      <c r="I6" s="9"/>
      <c r="J6" s="9"/>
      <c r="K6" s="9"/>
      <c r="L6" s="9"/>
      <c r="M6" s="9"/>
      <c r="N6" s="9"/>
    </row>
    <row r="7" spans="1:16" s="8" customFormat="1" ht="15.75">
      <c r="A7" s="7" t="s">
        <v>50</v>
      </c>
      <c r="E7" s="42"/>
      <c r="F7" s="42">
        <f>F8+F9+F10</f>
        <v>556547.14</v>
      </c>
      <c r="H7" s="9"/>
      <c r="I7" s="9"/>
      <c r="J7" s="9"/>
      <c r="K7" s="81"/>
      <c r="L7" s="81"/>
      <c r="M7" s="81"/>
      <c r="N7" s="81"/>
    </row>
    <row r="8" spans="1:16" s="8" customFormat="1" ht="15.75">
      <c r="A8" s="7" t="s">
        <v>46</v>
      </c>
      <c r="D8" s="37"/>
      <c r="E8" s="46"/>
      <c r="F8" s="42">
        <v>30975.9</v>
      </c>
      <c r="H8" s="9"/>
      <c r="I8" s="81"/>
      <c r="J8" s="81"/>
      <c r="K8" s="81"/>
      <c r="L8" s="81"/>
      <c r="M8" s="9"/>
      <c r="N8" s="9"/>
    </row>
    <row r="9" spans="1:16" s="8" customFormat="1" ht="15.75">
      <c r="A9" s="7" t="s">
        <v>66</v>
      </c>
      <c r="D9" s="37"/>
      <c r="E9" s="46"/>
      <c r="F9" s="42">
        <v>525571.24</v>
      </c>
      <c r="H9" s="9"/>
      <c r="I9" s="56"/>
      <c r="J9" s="56"/>
      <c r="K9" s="56"/>
      <c r="L9" s="56"/>
      <c r="M9" s="9"/>
      <c r="N9" s="9"/>
    </row>
    <row r="10" spans="1:16" s="8" customFormat="1" ht="15.75">
      <c r="A10" s="7" t="s">
        <v>47</v>
      </c>
      <c r="D10" s="41"/>
      <c r="F10" s="57" t="s">
        <v>58</v>
      </c>
      <c r="H10" s="9"/>
      <c r="I10" s="81"/>
      <c r="J10" s="81"/>
      <c r="K10" s="81"/>
      <c r="L10" s="81"/>
      <c r="M10" s="9"/>
      <c r="N10" s="9"/>
    </row>
    <row r="11" spans="1:16" ht="16.5" thickBot="1">
      <c r="A11" s="1"/>
      <c r="H11" s="10"/>
      <c r="I11" s="10"/>
      <c r="J11" s="10"/>
      <c r="K11" s="10"/>
      <c r="L11" s="10"/>
      <c r="M11" s="10"/>
      <c r="N11" s="10"/>
    </row>
    <row r="12" spans="1:16" ht="15.75" thickBot="1">
      <c r="A12" s="82" t="s">
        <v>0</v>
      </c>
      <c r="B12" s="82" t="s">
        <v>1</v>
      </c>
      <c r="C12" s="67" t="s">
        <v>2</v>
      </c>
      <c r="D12" s="85"/>
      <c r="E12" s="85"/>
      <c r="F12" s="85"/>
      <c r="G12" s="68"/>
      <c r="H12" s="82" t="s">
        <v>3</v>
      </c>
      <c r="I12" s="82" t="s">
        <v>4</v>
      </c>
    </row>
    <row r="13" spans="1:16" ht="15.75" thickBot="1">
      <c r="A13" s="83"/>
      <c r="B13" s="83"/>
      <c r="C13" s="82" t="s">
        <v>5</v>
      </c>
      <c r="D13" s="67" t="s">
        <v>6</v>
      </c>
      <c r="E13" s="85"/>
      <c r="F13" s="85"/>
      <c r="G13" s="68"/>
      <c r="H13" s="83"/>
      <c r="I13" s="83"/>
    </row>
    <row r="14" spans="1:16" ht="77.25" thickBot="1">
      <c r="A14" s="84"/>
      <c r="B14" s="84"/>
      <c r="C14" s="84"/>
      <c r="D14" s="3" t="s">
        <v>7</v>
      </c>
      <c r="E14" s="3" t="s">
        <v>8</v>
      </c>
      <c r="F14" s="3" t="s">
        <v>9</v>
      </c>
      <c r="G14" s="3" t="s">
        <v>10</v>
      </c>
      <c r="H14" s="84"/>
      <c r="I14" s="84"/>
    </row>
    <row r="15" spans="1:16" ht="111.75" customHeight="1" thickBot="1">
      <c r="A15" s="16">
        <v>1</v>
      </c>
      <c r="B15" s="23" t="s">
        <v>70</v>
      </c>
      <c r="C15" s="24">
        <f>D15+F15</f>
        <v>2109689.34</v>
      </c>
      <c r="D15" s="24">
        <v>1124360.7</v>
      </c>
      <c r="E15" s="24">
        <v>1124360.7</v>
      </c>
      <c r="F15" s="24">
        <v>985328.64000000001</v>
      </c>
      <c r="G15" s="24">
        <v>0</v>
      </c>
      <c r="H15" s="24">
        <v>0</v>
      </c>
      <c r="I15" s="24">
        <v>0</v>
      </c>
    </row>
    <row r="16" spans="1:16" ht="16.5" thickBot="1">
      <c r="A16" s="16"/>
      <c r="B16" s="23" t="s">
        <v>65</v>
      </c>
      <c r="C16" s="24">
        <f t="shared" ref="C16:I16" si="0">C15/4187</f>
        <v>503.86657272510149</v>
      </c>
      <c r="D16" s="24">
        <f t="shared" si="0"/>
        <v>268.53611177454025</v>
      </c>
      <c r="E16" s="24">
        <f t="shared" si="0"/>
        <v>268.53611177454025</v>
      </c>
      <c r="F16" s="24">
        <f t="shared" si="0"/>
        <v>235.33046095056127</v>
      </c>
      <c r="G16" s="24">
        <f t="shared" si="0"/>
        <v>0</v>
      </c>
      <c r="H16" s="24">
        <f t="shared" si="0"/>
        <v>0</v>
      </c>
      <c r="I16" s="24">
        <f t="shared" si="0"/>
        <v>0</v>
      </c>
    </row>
    <row r="17" spans="1:9" ht="16.5" thickBot="1">
      <c r="A17" s="4"/>
      <c r="B17" s="6" t="s">
        <v>11</v>
      </c>
      <c r="C17" s="24">
        <f>C15</f>
        <v>2109689.34</v>
      </c>
      <c r="D17" s="24">
        <f t="shared" ref="D17:I17" si="1">D15</f>
        <v>1124360.7</v>
      </c>
      <c r="E17" s="24">
        <f t="shared" si="1"/>
        <v>1124360.7</v>
      </c>
      <c r="F17" s="24">
        <f t="shared" si="1"/>
        <v>985328.64000000001</v>
      </c>
      <c r="G17" s="24">
        <f t="shared" si="1"/>
        <v>0</v>
      </c>
      <c r="H17" s="24">
        <f t="shared" si="1"/>
        <v>0</v>
      </c>
      <c r="I17" s="24">
        <f t="shared" si="1"/>
        <v>0</v>
      </c>
    </row>
    <row r="18" spans="1:9" ht="15.75">
      <c r="A18" s="1"/>
    </row>
    <row r="19" spans="1:9">
      <c r="A19" s="34" t="s">
        <v>41</v>
      </c>
      <c r="B19" s="34"/>
    </row>
    <row r="20" spans="1:9">
      <c r="A20" s="35" t="s">
        <v>53</v>
      </c>
      <c r="B20" s="36"/>
    </row>
    <row r="21" spans="1:9">
      <c r="A21" s="35" t="s">
        <v>42</v>
      </c>
      <c r="B21" s="36"/>
    </row>
    <row r="22" spans="1:9" ht="15.75">
      <c r="A22" s="1"/>
      <c r="B22" s="14"/>
    </row>
  </sheetData>
  <mergeCells count="13">
    <mergeCell ref="M3:P3"/>
    <mergeCell ref="H4:K4"/>
    <mergeCell ref="K7:N7"/>
    <mergeCell ref="I8:L8"/>
    <mergeCell ref="A3:E3"/>
    <mergeCell ref="I10:L10"/>
    <mergeCell ref="A12:A14"/>
    <mergeCell ref="B12:B14"/>
    <mergeCell ref="C12:G12"/>
    <mergeCell ref="H12:H14"/>
    <mergeCell ref="I12:I14"/>
    <mergeCell ref="C13:C14"/>
    <mergeCell ref="D13:G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Прием документов</vt:lpstr>
      <vt:lpstr>Затраты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economist</dc:creator>
  <cp:lastModifiedBy>Юрченко Татьяна Васильевна</cp:lastModifiedBy>
  <cp:lastPrinted>2018-02-05T13:04:57Z</cp:lastPrinted>
  <dcterms:created xsi:type="dcterms:W3CDTF">2016-02-03T11:00:06Z</dcterms:created>
  <dcterms:modified xsi:type="dcterms:W3CDTF">2018-03-05T09:33:52Z</dcterms:modified>
</cp:coreProperties>
</file>