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90" windowWidth="28755" windowHeight="12585"/>
  </bookViews>
  <sheets>
    <sheet name="Лист1" sheetId="1" r:id="rId1"/>
  </sheets>
  <definedNames>
    <definedName name="_xlnm.Print_Area" localSheetId="0">Лист1!$A$1:$J$134</definedName>
  </definedNames>
  <calcPr calcId="145621"/>
</workbook>
</file>

<file path=xl/calcChain.xml><?xml version="1.0" encoding="utf-8"?>
<calcChain xmlns="http://schemas.openxmlformats.org/spreadsheetml/2006/main">
  <c r="F122" i="1" l="1"/>
  <c r="G122" i="1"/>
  <c r="H122" i="1"/>
  <c r="F123" i="1"/>
  <c r="G123" i="1"/>
  <c r="H123" i="1"/>
  <c r="F124" i="1"/>
  <c r="G124" i="1"/>
  <c r="H124" i="1"/>
  <c r="F125" i="1"/>
  <c r="G125" i="1"/>
  <c r="H125" i="1"/>
  <c r="E123" i="1"/>
  <c r="E124" i="1"/>
  <c r="E125" i="1"/>
  <c r="E122" i="1"/>
  <c r="F117" i="1"/>
  <c r="G117" i="1"/>
  <c r="H117" i="1"/>
  <c r="F118" i="1"/>
  <c r="G118" i="1"/>
  <c r="H118" i="1"/>
  <c r="F119" i="1"/>
  <c r="G119" i="1"/>
  <c r="H119" i="1"/>
  <c r="F120" i="1"/>
  <c r="G120" i="1"/>
  <c r="H120" i="1"/>
  <c r="E118" i="1"/>
  <c r="E119" i="1"/>
  <c r="E120" i="1"/>
  <c r="E117" i="1"/>
  <c r="F112" i="1"/>
  <c r="G112" i="1"/>
  <c r="H112" i="1"/>
  <c r="F113" i="1"/>
  <c r="G113" i="1"/>
  <c r="H113" i="1"/>
  <c r="F114" i="1"/>
  <c r="G114" i="1"/>
  <c r="H114" i="1"/>
  <c r="F115" i="1"/>
  <c r="E113" i="1"/>
  <c r="E114" i="1"/>
  <c r="E115" i="1"/>
  <c r="E112" i="1"/>
  <c r="F106" i="1"/>
  <c r="G106" i="1"/>
  <c r="H106" i="1"/>
  <c r="F107" i="1"/>
  <c r="G107" i="1"/>
  <c r="H107" i="1"/>
  <c r="F108" i="1"/>
  <c r="G108" i="1"/>
  <c r="H108" i="1"/>
  <c r="F109" i="1"/>
  <c r="E107" i="1"/>
  <c r="E108" i="1"/>
  <c r="E109" i="1"/>
  <c r="E106" i="1"/>
  <c r="F101" i="1"/>
  <c r="G101" i="1"/>
  <c r="F102" i="1"/>
  <c r="G102" i="1"/>
  <c r="F103" i="1"/>
  <c r="G103" i="1"/>
  <c r="F104" i="1"/>
  <c r="G104" i="1"/>
  <c r="E102" i="1"/>
  <c r="E103" i="1"/>
  <c r="E104" i="1"/>
  <c r="E101" i="1"/>
  <c r="H95" i="1"/>
  <c r="H96" i="1"/>
  <c r="H97" i="1"/>
  <c r="F95" i="1"/>
  <c r="G95" i="1"/>
  <c r="F96" i="1"/>
  <c r="G96" i="1"/>
  <c r="F97" i="1"/>
  <c r="G97" i="1"/>
  <c r="F98" i="1"/>
  <c r="G98" i="1"/>
  <c r="G115" i="1" s="1"/>
  <c r="E98" i="1"/>
  <c r="E97" i="1"/>
  <c r="E96" i="1"/>
  <c r="E95" i="1"/>
  <c r="G109" i="1" l="1"/>
  <c r="H93" i="1"/>
  <c r="I92" i="1"/>
  <c r="H92" i="1"/>
  <c r="I91" i="1"/>
  <c r="H91" i="1"/>
  <c r="I90" i="1"/>
  <c r="H90" i="1"/>
  <c r="G89" i="1"/>
  <c r="F89" i="1"/>
  <c r="E89" i="1"/>
  <c r="E94" i="1"/>
  <c r="I89" i="1" l="1"/>
  <c r="I97" i="1"/>
  <c r="I98" i="1"/>
  <c r="I96" i="1"/>
  <c r="F94" i="1"/>
  <c r="H89" i="1"/>
  <c r="G94" i="1"/>
  <c r="I95" i="1"/>
  <c r="E64" i="1"/>
  <c r="H53" i="1"/>
  <c r="I52" i="1"/>
  <c r="H52" i="1"/>
  <c r="H51" i="1"/>
  <c r="H50" i="1"/>
  <c r="G49" i="1"/>
  <c r="F49" i="1"/>
  <c r="E49" i="1"/>
  <c r="E54" i="1"/>
  <c r="F54" i="1"/>
  <c r="G54" i="1"/>
  <c r="H56" i="1"/>
  <c r="I56" i="1"/>
  <c r="H57" i="1"/>
  <c r="I57" i="1"/>
  <c r="H58" i="1"/>
  <c r="I58" i="1"/>
  <c r="H68" i="1"/>
  <c r="I67" i="1"/>
  <c r="H67" i="1"/>
  <c r="H66" i="1"/>
  <c r="H65" i="1"/>
  <c r="G64" i="1"/>
  <c r="F64" i="1"/>
  <c r="H78" i="1"/>
  <c r="H77" i="1"/>
  <c r="H76" i="1"/>
  <c r="H75" i="1"/>
  <c r="G74" i="1"/>
  <c r="F74" i="1"/>
  <c r="E74" i="1"/>
  <c r="E79" i="1"/>
  <c r="F79" i="1"/>
  <c r="G79" i="1"/>
  <c r="H80" i="1"/>
  <c r="H81" i="1"/>
  <c r="H82" i="1"/>
  <c r="I82" i="1"/>
  <c r="H83" i="1"/>
  <c r="I83" i="1"/>
  <c r="H88" i="1"/>
  <c r="I87" i="1"/>
  <c r="H87" i="1"/>
  <c r="H86" i="1"/>
  <c r="H85" i="1"/>
  <c r="G84" i="1"/>
  <c r="F84" i="1"/>
  <c r="E84" i="1"/>
  <c r="H73" i="1"/>
  <c r="H72" i="1"/>
  <c r="H71" i="1"/>
  <c r="H70" i="1"/>
  <c r="G69" i="1"/>
  <c r="F69" i="1"/>
  <c r="E69" i="1"/>
  <c r="F116" i="1" l="1"/>
  <c r="H94" i="1"/>
  <c r="I94" i="1"/>
  <c r="I117" i="1"/>
  <c r="I118" i="1"/>
  <c r="I119" i="1"/>
  <c r="H49" i="1"/>
  <c r="E116" i="1"/>
  <c r="H54" i="1"/>
  <c r="G116" i="1"/>
  <c r="I84" i="1"/>
  <c r="H79" i="1"/>
  <c r="I64" i="1"/>
  <c r="I49" i="1"/>
  <c r="H64" i="1"/>
  <c r="I79" i="1"/>
  <c r="H74" i="1"/>
  <c r="H84" i="1"/>
  <c r="H69" i="1"/>
  <c r="I116" i="1" l="1"/>
  <c r="H116" i="1"/>
  <c r="H103" i="1" l="1"/>
  <c r="I103" i="1"/>
  <c r="H102" i="1"/>
  <c r="F100" i="1"/>
  <c r="G100" i="1"/>
  <c r="E100" i="1"/>
  <c r="F121" i="1"/>
  <c r="G121" i="1"/>
  <c r="E121" i="1"/>
  <c r="H100" i="1" l="1"/>
  <c r="I124" i="1"/>
  <c r="I121" i="1"/>
  <c r="H121" i="1"/>
  <c r="I106" i="1"/>
  <c r="H104" i="1"/>
  <c r="I102" i="1"/>
  <c r="I101" i="1"/>
  <c r="H101" i="1"/>
  <c r="I100" i="1"/>
  <c r="F59" i="1"/>
  <c r="G59" i="1"/>
  <c r="E59" i="1"/>
  <c r="F44" i="1"/>
  <c r="G44" i="1"/>
  <c r="E44" i="1"/>
  <c r="F39" i="1"/>
  <c r="G39" i="1"/>
  <c r="E39" i="1"/>
  <c r="F34" i="1"/>
  <c r="I34" i="1" s="1"/>
  <c r="G34" i="1"/>
  <c r="E34" i="1"/>
  <c r="F29" i="1"/>
  <c r="G29" i="1"/>
  <c r="E29" i="1"/>
  <c r="F24" i="1"/>
  <c r="G24" i="1"/>
  <c r="E24" i="1"/>
  <c r="F19" i="1"/>
  <c r="G19" i="1"/>
  <c r="E19" i="1"/>
  <c r="F14" i="1"/>
  <c r="G14" i="1"/>
  <c r="E14" i="1"/>
  <c r="H63" i="1"/>
  <c r="H62" i="1"/>
  <c r="H61" i="1"/>
  <c r="H60" i="1"/>
  <c r="I47" i="1"/>
  <c r="H47" i="1"/>
  <c r="H46" i="1"/>
  <c r="H45" i="1"/>
  <c r="I42" i="1"/>
  <c r="H42" i="1"/>
  <c r="I41" i="1"/>
  <c r="H41" i="1"/>
  <c r="H40" i="1"/>
  <c r="H38" i="1"/>
  <c r="I37" i="1"/>
  <c r="H37" i="1"/>
  <c r="H36" i="1"/>
  <c r="H35" i="1"/>
  <c r="H33" i="1"/>
  <c r="H32" i="1"/>
  <c r="I31" i="1"/>
  <c r="H31" i="1"/>
  <c r="H30" i="1"/>
  <c r="H15" i="1"/>
  <c r="I15" i="1"/>
  <c r="H16" i="1"/>
  <c r="I16" i="1"/>
  <c r="H17" i="1"/>
  <c r="I17" i="1"/>
  <c r="H18" i="1"/>
  <c r="H98" i="1" s="1"/>
  <c r="I18" i="1"/>
  <c r="H20" i="1"/>
  <c r="H21" i="1"/>
  <c r="H22" i="1"/>
  <c r="H23" i="1"/>
  <c r="H25" i="1"/>
  <c r="H26" i="1"/>
  <c r="H27" i="1"/>
  <c r="H28" i="1"/>
  <c r="H115" i="1" l="1"/>
  <c r="H109" i="1"/>
  <c r="I44" i="1"/>
  <c r="H24" i="1"/>
  <c r="I29" i="1"/>
  <c r="H14" i="1"/>
  <c r="I39" i="1"/>
  <c r="I14" i="1"/>
  <c r="H19" i="1"/>
  <c r="H34" i="1"/>
  <c r="H44" i="1"/>
  <c r="H59" i="1"/>
  <c r="H39" i="1"/>
  <c r="H29" i="1"/>
  <c r="I114" i="1" l="1"/>
  <c r="I113" i="1"/>
  <c r="E111" i="1"/>
  <c r="I108" i="1"/>
  <c r="G105" i="1"/>
  <c r="I107" i="1"/>
  <c r="I109" i="1"/>
  <c r="G111" i="1"/>
  <c r="E105" i="1"/>
  <c r="F105" i="1"/>
  <c r="I112" i="1"/>
  <c r="F111" i="1"/>
  <c r="I115" i="1"/>
  <c r="I105" i="1" l="1"/>
  <c r="H105" i="1"/>
  <c r="I111" i="1"/>
  <c r="H111" i="1"/>
</calcChain>
</file>

<file path=xl/sharedStrings.xml><?xml version="1.0" encoding="utf-8"?>
<sst xmlns="http://schemas.openxmlformats.org/spreadsheetml/2006/main" count="203" uniqueCount="80">
  <si>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</si>
  <si>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</si>
  <si>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</si>
  <si>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</si>
  <si>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Тыс. рублей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</si>
  <si>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</si>
  <si>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</si>
  <si>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>Ответственный исполнитель/соисполнитель</t>
  </si>
  <si>
    <t>Источники финансирования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</si>
  <si>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</si>
  <si>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</si>
  <si>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</si>
  <si>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Отклонение</t>
  </si>
  <si>
    <t>Абсолютное значение</t>
  </si>
  <si>
    <t>(гр.7- гр.6)</t>
  </si>
  <si>
    <t>Относительное значение, % (гр.7/гр.6*100%)</t>
  </si>
  <si>
    <t>Результаты реализации муниципальной программы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</si>
  <si>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</si>
  <si>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</si>
  <si>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</si>
  <si>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</si>
  <si>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</si>
  <si>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Всего по муниципальной программе:</t>
  </si>
  <si>
    <t>Прочие расходы</t>
  </si>
  <si>
    <t>*Указывается при наличии подпрограмм</t>
  </si>
  <si>
    <t>1</t>
  </si>
  <si>
    <t>2</t>
  </si>
  <si>
    <t>3</t>
  </si>
  <si>
    <t>4</t>
  </si>
  <si>
    <t>6</t>
  </si>
  <si>
    <t>7</t>
  </si>
  <si>
    <t>8</t>
  </si>
  <si>
    <t>9</t>
  </si>
  <si>
    <t>УО</t>
  </si>
  <si>
    <t>ДМСиГ</t>
  </si>
  <si>
    <t>Управление образования администрации города Югорска</t>
  </si>
  <si>
    <t>Развитие образования</t>
  </si>
  <si>
    <t>(150,0 тыс. рублей + 66,6 тыс. рублей с принимаемых расодных обязательств)</t>
  </si>
  <si>
    <t>(уменьшение на 16 638 958 рублей и увеличение на мероприятие 1 + 2 427 678 рублей текущий ремонт  + антитеррор 400 000 рублей)</t>
  </si>
  <si>
    <t>наказы избирателей Лицей а кабинет химии</t>
  </si>
  <si>
    <t xml:space="preserve"> (ответственный исполнитель)              (ФИО руководителя)           (подпись)                  (ФИО исполнителя, ответственного             (подпись)               (телефон)</t>
  </si>
  <si>
    <t xml:space="preserve">                                                                                                                                                                            за составление формы)</t>
  </si>
  <si>
    <t>Начальник Управления образования      Н.И. Бобровская/____________            С.Ю. Саргисян/________________/8 (34675)-7-26-12</t>
  </si>
  <si>
    <t>Заключен муниципальный контракт. Оплата прозводится по факту предоставления акта выполненных работ.</t>
  </si>
  <si>
    <t xml:space="preserve">                                                                  за составление формы)</t>
  </si>
  <si>
    <t xml:space="preserve">         (соисполнитель 1)                                                         (ФИО руководителя)                                                              (подпись)                           (ФИО исполнителя, ответственного             (подпись)                    (телефон)</t>
  </si>
  <si>
    <t>Первоый заместитель главы города - директора ДМСиГ        С.Д. Голин/_____________                             А.В. Котлова/                                             ________________/______________</t>
  </si>
  <si>
    <t>Дата составления отчета      10/апреля/2020 год</t>
  </si>
  <si>
    <t>по состоянию на 31.03.2020 г.</t>
  </si>
  <si>
    <t>10</t>
  </si>
  <si>
    <t>11</t>
  </si>
  <si>
    <t>12</t>
  </si>
  <si>
    <t xml:space="preserve">Участие в реализации  регионального проекта «Современная школа» (6,7,13)  </t>
  </si>
  <si>
    <r>
      <t xml:space="preserve">Участие в реализации регионального  проекта "Успех каждого ребенка" </t>
    </r>
    <r>
      <rPr>
        <sz val="10"/>
        <rFont val="Times New Roman"/>
        <family val="1"/>
        <charset val="204"/>
      </rPr>
      <t>(5,8,9)</t>
    </r>
  </si>
  <si>
    <r>
      <t xml:space="preserve">Участие в реализации регионального проекта «Учитель будущего» </t>
    </r>
    <r>
      <rPr>
        <sz val="10"/>
        <rFont val="Times New Roman"/>
        <family val="1"/>
        <charset val="204"/>
      </rPr>
      <t xml:space="preserve">(1, 10) </t>
    </r>
  </si>
  <si>
    <t>ДЖКиСК</t>
  </si>
  <si>
    <t>Ответственный исполнитель</t>
  </si>
  <si>
    <t>Соисполнитель 1</t>
  </si>
  <si>
    <t>Соисполнитель 2</t>
  </si>
  <si>
    <t>в том числе:</t>
  </si>
  <si>
    <t>иныестиции в объекты муниципальной собственности</t>
  </si>
  <si>
    <t>Проектирование, строительство (реконструкция), приобретение объектов, предназначенных для размещения муниципальных образовательных организаций , проектирование, строительство (реконструкция), капитальный ремонт и ремонт образовательных организаций (6,7,13)</t>
  </si>
  <si>
    <t>Развитие системы дошкольного и общего образования  (1, 2, 3, 4, 6, 7, 8, 9,10,11,12)</t>
  </si>
  <si>
    <t>Развитие вариативности воспитательных систем и технологий, нацеленных на формирование индивидуальной траектории развития личности ребенка с учетом его потребностей, интересов и способностей ( 5, 8, 9)</t>
  </si>
  <si>
    <t>Формирование системы профессиональных конкурсов в целях предоставления гражданам возможностей для профессионального и карьерного роста (1, 10)</t>
  </si>
  <si>
    <t>Развитие системы оценки качества образования ( 4)</t>
  </si>
  <si>
    <t>Обеспечение информационной открытости муниципальной системы образования ( 2,3,4,9)</t>
  </si>
  <si>
    <t>Финансовое и организационно-методическое обеспечение функционирования и модернизации муниципальной системы образования ( 2, 5, 8, 9)</t>
  </si>
  <si>
    <t>Обеспечение комплексной безопасности образовательных организаций  (6, 7)</t>
  </si>
  <si>
    <t>Развитие материально-технической базы образовательных организаций (6, 7)</t>
  </si>
  <si>
    <t>13</t>
  </si>
  <si>
    <t>Участие в реализации регионального проекта "Содействие занятостит женщин - создание условий дошкольного образования для детей в возрасте до трех лет"</t>
  </si>
  <si>
    <t>По итогам 1 квартала проведены процедуры осуществления контрактов. Контракты заключены. Работы будут проведены во II квартале 2020 года.. Средства будут исполнены в полном объеме до конца 2020 года.</t>
  </si>
  <si>
    <t>Во исполнение Послания Президента РФ Федеральному Собранию Российской Федерации от 15 января 2020 года о ежемесячном денежном вознаграждении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образовательные программы увеличены бюджетные ассигнования в сумме 13 863,7 тыс. рублей. Средства будут освоены до конца 2020 года.</t>
  </si>
  <si>
    <t>Исполнение средств окружного бюджета (субвенции на реализацию основных общеобразовательных программ, оплата продуктов питания, используемых для приготовления завтраков и обедов, обучающимся общеобразовательных учреждений, которые относятся к  льготной категории, а также  субсидии) по  итогам 1-го квартала составляет 16,8%  и обусловлено тем, что массовая выплата отпускных и материальной помощи на оздоровление педагогическим работникам будет осуществлена в мае – июле 2020 года, а так же на 2020 год запланированы расходы на приобретение основных средств и материальных запасов, конкурсные процедуры по которым еще не проведены. Исполнение по приобретению основных средств и материальных запасов планируется во II – IVквартале 2020 года. Оплата за продукты питания осуществляется после предоставления поставщиками товарных накладных. До конца 2020 года средства будут освоены в полном объеме.</t>
  </si>
  <si>
    <t>На проведеие мероприятий в рамках проведения государственной итоговой аттестации запланированы средства на приобретение расходных материалов к копировальной и множительной техникеоборудования, на обеспечение информационной безопасности  на доставку экзаменационных  материалов. Исполнение зпалнировано на II-III  квартал 2020 года.</t>
  </si>
  <si>
    <t>Низкое исполнение по итогам 1 квартала   обусловлено тем, что в настоящее время проводятся конкурсы и аукционы по устранению предписаний надзорных органов, по проведению текущего ремонта, по проведению мероприятий по антитеррористической безопасности,  проведение работ и оказание услуг, по обеспечению учреждений транспортом .Средства будут исполнены в полном объеме до конца 2020 года.</t>
  </si>
  <si>
    <t>В настоящее время проводятся конкурсы и аукционы.Средства будут исполнены в полном объеме до конца 2020 года.</t>
  </si>
  <si>
    <t>Средства местного бюджета в сумме 1 600,0 тыс. рублей направлены на приобретение расходных материалов для ресурснго центра - технопарка "Кванториум" в МБУ ДО ДЮЦ "Прометей" в сумме 200,0 тыс. рублей, на развитие материально-технической базы учреждений образования в сумме 528,0 тыс. рублей, на приобретение коррекционно-развивающего оборудования (логопедический стол «LOGO PRO», логопедический набор «Говрюша») в сумме 436,0 тыс. рублей в МАДОУ «Детский сад «Радуга»; на приобретение теннисных столов, сеток, ракеток, мячей в сумме 50,0 тыс. рублей в МБОУ «Лицей им. Г.Ф. Атякшева»; на приобретение специализированной мебели (специализированный стол для физической лаборатории с электропроводкой, бортиком и розетками, специальным покрытием) в сумме 385,5 тыс. рублей в МБОУ «Гимназия». Исполнение запланировано до конца 2020 года.</t>
  </si>
  <si>
    <t xml:space="preserve">МБОУ "Лицей им. Г.Ф. Атякшева" заключил гражданско- правовой договор у единственного поставщика услуг от 07.02.2020 № 02  в размере 250,0 тыс. рублей  на приобретение игрового оборудования (игровые комплексы "Паровозик", "Крейсер").                                                                     МБОУ "Средняя общеобразовательная школа № 2" заключены гражданско-правовые договоры у единственного поставщика услуг:  на приобретение баннера,  на приобретение полевой кухни, манекенов в сумме 300,0 тыс. рублей.                                                                                                                                                                                                                                                      МБОУ "Средняя общеобразовательная школа № 5". Договор на приобретение теневых навесов для дошкольных групп и их установку на стадии заключения (обсуждают условия исполнения с поставщиком). Договор планируют заключить в мае 2020 года, работы по установке теневых навесов будут произведены до 30.06.2020 года, оплату произведут в июле 2020 года, после подписания акта выполненных работ.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</si>
</sst>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0.0%"/>
    <numFmt numFmtId="166" formatCode="#,##0.0_ ;\-#,##0.0\ "/>
  </numFmts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u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justify"/>
    </xf>
    <xf numFmtId="0" fontId="2" fillId="0" borderId="0" xfId="0" applyFont="1" applyAlignment="1">
      <alignment horizontal="left" indent="8"/>
    </xf>
    <xf numFmtId="0" fontId="2" fillId="0" borderId="1" xfId="0" applyFont="1" applyBorder="1" applyAlignment="1">
      <alignment horizont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166" fontId="7" fillId="0" borderId="1" xfId="3" applyNumberFormat="1" applyFont="1" applyFill="1" applyBorder="1" applyAlignment="1">
      <alignment horizontal="left" vertical="center" wrapText="1"/>
    </xf>
    <xf numFmtId="166" fontId="7" fillId="0" borderId="1" xfId="3" applyNumberFormat="1" applyFont="1" applyFill="1" applyBorder="1" applyAlignment="1">
      <alignment vertical="center" wrapText="1"/>
    </xf>
    <xf numFmtId="0" fontId="2" fillId="0" borderId="0" xfId="0" applyFont="1" applyAlignment="1"/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justify" vertical="center"/>
    </xf>
    <xf numFmtId="0" fontId="2" fillId="0" borderId="0" xfId="0" applyFont="1" applyFill="1" applyAlignment="1"/>
    <xf numFmtId="0" fontId="3" fillId="0" borderId="1" xfId="0" applyFont="1" applyFill="1" applyBorder="1" applyAlignment="1">
      <alignment vertical="top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right"/>
    </xf>
    <xf numFmtId="0" fontId="2" fillId="0" borderId="1" xfId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3" xfId="1" applyFont="1" applyBorder="1" applyAlignment="1">
      <alignment vertical="center" wrapText="1"/>
    </xf>
    <xf numFmtId="0" fontId="2" fillId="0" borderId="4" xfId="1" applyFont="1" applyBorder="1" applyAlignment="1">
      <alignment vertical="center" wrapText="1"/>
    </xf>
    <xf numFmtId="0" fontId="2" fillId="0" borderId="5" xfId="1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Финансовый" xfId="3" builtinId="3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tabSelected="1" view="pageBreakPreview" topLeftCell="A49" zoomScaleNormal="100" zoomScaleSheetLayoutView="100" workbookViewId="0">
      <selection activeCell="J56" sqref="J56"/>
    </sheetView>
  </sheetViews>
  <sheetFormatPr defaultRowHeight="15" x14ac:dyDescent="0.25"/>
  <cols>
    <col min="1" max="1" width="8.140625" customWidth="1"/>
    <col min="2" max="2" width="23.5703125" customWidth="1"/>
    <col min="3" max="3" width="12.28515625" customWidth="1"/>
    <col min="4" max="4" width="17.5703125" style="17" customWidth="1"/>
    <col min="5" max="5" width="11.5703125" style="17" customWidth="1"/>
    <col min="6" max="6" width="11" style="17" customWidth="1"/>
    <col min="7" max="7" width="12.42578125" style="17" customWidth="1"/>
    <col min="8" max="8" width="13.28515625" style="17" customWidth="1"/>
    <col min="9" max="9" width="12.7109375" style="17" customWidth="1"/>
    <col min="10" max="10" width="76.42578125" style="17" customWidth="1"/>
  </cols>
  <sheetData>
    <row r="1" spans="1:10" ht="15.75" x14ac:dyDescent="0.25">
      <c r="A1" s="1"/>
    </row>
    <row r="2" spans="1:10" ht="15.75" x14ac:dyDescent="0.2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15.7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5.75" x14ac:dyDescent="0.25">
      <c r="A4" s="25" t="s">
        <v>48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5.75" x14ac:dyDescent="0.25">
      <c r="A5" s="26" t="s">
        <v>36</v>
      </c>
      <c r="B5" s="26"/>
      <c r="C5" s="26"/>
      <c r="D5" s="26"/>
      <c r="E5" s="26"/>
      <c r="F5" s="26"/>
      <c r="G5" s="26"/>
      <c r="H5" s="26"/>
      <c r="I5" s="26"/>
      <c r="J5" s="26"/>
    </row>
    <row r="6" spans="1:10" ht="15.75" x14ac:dyDescent="0.25">
      <c r="A6" s="25" t="s">
        <v>2</v>
      </c>
      <c r="B6" s="25"/>
      <c r="C6" s="25"/>
      <c r="D6" s="25"/>
      <c r="E6" s="25"/>
      <c r="F6" s="25"/>
      <c r="G6" s="25"/>
      <c r="H6" s="25"/>
      <c r="I6" s="25"/>
      <c r="J6" s="25"/>
    </row>
    <row r="7" spans="1:10" ht="15.75" x14ac:dyDescent="0.25">
      <c r="A7" s="28" t="s">
        <v>35</v>
      </c>
      <c r="B7" s="28"/>
      <c r="C7" s="28"/>
      <c r="D7" s="28"/>
      <c r="E7" s="28"/>
      <c r="F7" s="28"/>
      <c r="G7" s="28"/>
      <c r="H7" s="28"/>
      <c r="I7" s="28"/>
      <c r="J7" s="28"/>
    </row>
    <row r="8" spans="1:10" ht="15.75" x14ac:dyDescent="0.25">
      <c r="A8" s="25" t="s">
        <v>3</v>
      </c>
      <c r="B8" s="25"/>
      <c r="C8" s="25"/>
      <c r="D8" s="25"/>
      <c r="E8" s="25"/>
      <c r="F8" s="25"/>
      <c r="G8" s="25"/>
      <c r="H8" s="25"/>
      <c r="I8" s="25"/>
      <c r="J8" s="25"/>
    </row>
    <row r="9" spans="1:10" ht="15.75" x14ac:dyDescent="0.25">
      <c r="A9" s="29" t="s">
        <v>4</v>
      </c>
      <c r="B9" s="29"/>
      <c r="C9" s="29"/>
      <c r="D9" s="29"/>
      <c r="E9" s="29"/>
      <c r="F9" s="29"/>
      <c r="G9" s="29"/>
      <c r="H9" s="29"/>
      <c r="I9" s="29"/>
      <c r="J9" s="29"/>
    </row>
    <row r="10" spans="1:10" ht="24" customHeight="1" x14ac:dyDescent="0.25">
      <c r="A10" s="24" t="s">
        <v>5</v>
      </c>
      <c r="B10" s="24" t="s">
        <v>6</v>
      </c>
      <c r="C10" s="24" t="s">
        <v>7</v>
      </c>
      <c r="D10" s="39" t="s">
        <v>8</v>
      </c>
      <c r="E10" s="39" t="s">
        <v>9</v>
      </c>
      <c r="F10" s="39" t="s">
        <v>10</v>
      </c>
      <c r="G10" s="39" t="s">
        <v>11</v>
      </c>
      <c r="H10" s="39" t="s">
        <v>12</v>
      </c>
      <c r="I10" s="39"/>
      <c r="J10" s="39"/>
    </row>
    <row r="11" spans="1:10" ht="25.5" x14ac:dyDescent="0.25">
      <c r="A11" s="24"/>
      <c r="B11" s="24"/>
      <c r="C11" s="24"/>
      <c r="D11" s="39"/>
      <c r="E11" s="39"/>
      <c r="F11" s="39"/>
      <c r="G11" s="39"/>
      <c r="H11" s="14" t="s">
        <v>13</v>
      </c>
      <c r="I11" s="39" t="s">
        <v>15</v>
      </c>
      <c r="J11" s="39" t="s">
        <v>16</v>
      </c>
    </row>
    <row r="12" spans="1:10" ht="34.5" customHeight="1" x14ac:dyDescent="0.25">
      <c r="A12" s="24"/>
      <c r="B12" s="24"/>
      <c r="C12" s="24"/>
      <c r="D12" s="39"/>
      <c r="E12" s="39"/>
      <c r="F12" s="39"/>
      <c r="G12" s="39"/>
      <c r="H12" s="14" t="s">
        <v>14</v>
      </c>
      <c r="I12" s="39"/>
      <c r="J12" s="39"/>
    </row>
    <row r="13" spans="1:10" x14ac:dyDescent="0.25">
      <c r="A13" s="5">
        <v>1</v>
      </c>
      <c r="B13" s="5">
        <v>2</v>
      </c>
      <c r="C13" s="5">
        <v>3</v>
      </c>
      <c r="D13" s="18">
        <v>4</v>
      </c>
      <c r="E13" s="18">
        <v>5</v>
      </c>
      <c r="F13" s="18">
        <v>6</v>
      </c>
      <c r="G13" s="18">
        <v>7</v>
      </c>
      <c r="H13" s="18">
        <v>8</v>
      </c>
      <c r="I13" s="18">
        <v>9</v>
      </c>
      <c r="J13" s="18">
        <v>10</v>
      </c>
    </row>
    <row r="14" spans="1:10" x14ac:dyDescent="0.25">
      <c r="A14" s="37" t="s">
        <v>25</v>
      </c>
      <c r="B14" s="27" t="s">
        <v>62</v>
      </c>
      <c r="C14" s="24" t="s">
        <v>33</v>
      </c>
      <c r="D14" s="22" t="s">
        <v>17</v>
      </c>
      <c r="E14" s="8">
        <f>SUM(E15:E18)</f>
        <v>1590087.3</v>
      </c>
      <c r="F14" s="8">
        <f t="shared" ref="F14:G14" si="0">SUM(F15:F18)</f>
        <v>1624166.8</v>
      </c>
      <c r="G14" s="8">
        <f t="shared" si="0"/>
        <v>279447.10000000003</v>
      </c>
      <c r="H14" s="8">
        <f>SUM(G14-F14)</f>
        <v>-1344719.7</v>
      </c>
      <c r="I14" s="9">
        <f>SUM(G14/F14)*100%</f>
        <v>0.17205566571118189</v>
      </c>
      <c r="J14" s="19"/>
    </row>
    <row r="15" spans="1:10" ht="102.75" customHeight="1" x14ac:dyDescent="0.25">
      <c r="A15" s="37"/>
      <c r="B15" s="27"/>
      <c r="C15" s="24"/>
      <c r="D15" s="19" t="s">
        <v>18</v>
      </c>
      <c r="E15" s="6">
        <v>0</v>
      </c>
      <c r="F15" s="6">
        <v>13863.7</v>
      </c>
      <c r="G15" s="6">
        <v>0</v>
      </c>
      <c r="H15" s="6">
        <f t="shared" ref="H15:H28" si="1">SUM(G15-F15)</f>
        <v>-13863.7</v>
      </c>
      <c r="I15" s="7">
        <f t="shared" ref="I15:I18" si="2">SUM(G15/F15*100%)</f>
        <v>0</v>
      </c>
      <c r="J15" s="16" t="s">
        <v>73</v>
      </c>
    </row>
    <row r="16" spans="1:10" ht="177" customHeight="1" x14ac:dyDescent="0.25">
      <c r="A16" s="37"/>
      <c r="B16" s="27"/>
      <c r="C16" s="24"/>
      <c r="D16" s="19" t="s">
        <v>19</v>
      </c>
      <c r="E16" s="6">
        <v>1283903</v>
      </c>
      <c r="F16" s="6">
        <v>1304103.8</v>
      </c>
      <c r="G16" s="6">
        <v>218751.2</v>
      </c>
      <c r="H16" s="6">
        <f t="shared" si="1"/>
        <v>-1085352.6000000001</v>
      </c>
      <c r="I16" s="7">
        <f t="shared" si="2"/>
        <v>0.16774063536966918</v>
      </c>
      <c r="J16" s="11" t="s">
        <v>74</v>
      </c>
    </row>
    <row r="17" spans="1:11" ht="25.5" customHeight="1" x14ac:dyDescent="0.25">
      <c r="A17" s="37"/>
      <c r="B17" s="27"/>
      <c r="C17" s="24"/>
      <c r="D17" s="19" t="s">
        <v>20</v>
      </c>
      <c r="E17" s="6">
        <v>181505</v>
      </c>
      <c r="F17" s="6">
        <v>181505</v>
      </c>
      <c r="G17" s="6">
        <v>40069.199999999997</v>
      </c>
      <c r="H17" s="6">
        <f t="shared" si="1"/>
        <v>-141435.79999999999</v>
      </c>
      <c r="I17" s="7">
        <f t="shared" si="2"/>
        <v>0.22076086058235309</v>
      </c>
      <c r="J17" s="19"/>
      <c r="K17">
        <v>14027.9</v>
      </c>
    </row>
    <row r="18" spans="1:11" ht="25.5" x14ac:dyDescent="0.25">
      <c r="A18" s="37"/>
      <c r="B18" s="27"/>
      <c r="C18" s="24"/>
      <c r="D18" s="19" t="s">
        <v>21</v>
      </c>
      <c r="E18" s="6">
        <v>124679.3</v>
      </c>
      <c r="F18" s="6">
        <v>124694.3</v>
      </c>
      <c r="G18" s="6">
        <v>20626.7</v>
      </c>
      <c r="H18" s="6">
        <f t="shared" si="1"/>
        <v>-104067.6</v>
      </c>
      <c r="I18" s="7">
        <f t="shared" si="2"/>
        <v>0.16541814661937235</v>
      </c>
      <c r="J18" s="19"/>
    </row>
    <row r="19" spans="1:11" x14ac:dyDescent="0.25">
      <c r="A19" s="37" t="s">
        <v>26</v>
      </c>
      <c r="B19" s="30" t="s">
        <v>63</v>
      </c>
      <c r="C19" s="24" t="s">
        <v>33</v>
      </c>
      <c r="D19" s="22" t="s">
        <v>17</v>
      </c>
      <c r="E19" s="8">
        <f>SUM(E20:E23)</f>
        <v>0</v>
      </c>
      <c r="F19" s="8">
        <f t="shared" ref="F19:G19" si="3">SUM(F20:F23)</f>
        <v>0</v>
      </c>
      <c r="G19" s="8">
        <f t="shared" si="3"/>
        <v>0</v>
      </c>
      <c r="H19" s="8">
        <f t="shared" si="1"/>
        <v>0</v>
      </c>
      <c r="I19" s="9">
        <v>0</v>
      </c>
      <c r="J19" s="19"/>
    </row>
    <row r="20" spans="1:11" ht="25.5" x14ac:dyDescent="0.25">
      <c r="A20" s="37"/>
      <c r="B20" s="30"/>
      <c r="C20" s="24"/>
      <c r="D20" s="19" t="s">
        <v>18</v>
      </c>
      <c r="E20" s="6">
        <v>0</v>
      </c>
      <c r="F20" s="6">
        <v>0</v>
      </c>
      <c r="G20" s="6">
        <v>0</v>
      </c>
      <c r="H20" s="6">
        <f t="shared" si="1"/>
        <v>0</v>
      </c>
      <c r="I20" s="7">
        <v>0</v>
      </c>
      <c r="J20" s="19"/>
    </row>
    <row r="21" spans="1:11" ht="28.5" customHeight="1" x14ac:dyDescent="0.25">
      <c r="A21" s="37"/>
      <c r="B21" s="30"/>
      <c r="C21" s="24"/>
      <c r="D21" s="19" t="s">
        <v>19</v>
      </c>
      <c r="E21" s="6">
        <v>0</v>
      </c>
      <c r="F21" s="6">
        <v>0</v>
      </c>
      <c r="G21" s="6">
        <v>0</v>
      </c>
      <c r="H21" s="6">
        <f t="shared" si="1"/>
        <v>0</v>
      </c>
      <c r="I21" s="7">
        <v>0</v>
      </c>
      <c r="J21" s="19"/>
    </row>
    <row r="22" spans="1:11" x14ac:dyDescent="0.25">
      <c r="A22" s="37"/>
      <c r="B22" s="30"/>
      <c r="C22" s="24"/>
      <c r="D22" s="19" t="s">
        <v>20</v>
      </c>
      <c r="E22" s="6">
        <v>0</v>
      </c>
      <c r="F22" s="6">
        <v>0</v>
      </c>
      <c r="G22" s="6">
        <v>0</v>
      </c>
      <c r="H22" s="6">
        <f t="shared" si="1"/>
        <v>0</v>
      </c>
      <c r="I22" s="7">
        <v>0</v>
      </c>
      <c r="J22" s="19"/>
    </row>
    <row r="23" spans="1:11" ht="39" customHeight="1" x14ac:dyDescent="0.25">
      <c r="A23" s="37"/>
      <c r="B23" s="30"/>
      <c r="C23" s="24"/>
      <c r="D23" s="19" t="s">
        <v>21</v>
      </c>
      <c r="E23" s="6">
        <v>0</v>
      </c>
      <c r="F23" s="6">
        <v>0</v>
      </c>
      <c r="G23" s="6">
        <v>0</v>
      </c>
      <c r="H23" s="6">
        <f t="shared" si="1"/>
        <v>0</v>
      </c>
      <c r="I23" s="7">
        <v>0</v>
      </c>
      <c r="J23" s="19"/>
    </row>
    <row r="24" spans="1:11" x14ac:dyDescent="0.25">
      <c r="A24" s="37" t="s">
        <v>27</v>
      </c>
      <c r="B24" s="30" t="s">
        <v>64</v>
      </c>
      <c r="C24" s="24" t="s">
        <v>33</v>
      </c>
      <c r="D24" s="22" t="s">
        <v>17</v>
      </c>
      <c r="E24" s="8">
        <f>SUM(E25:E28)</f>
        <v>0</v>
      </c>
      <c r="F24" s="8">
        <f t="shared" ref="F24:G24" si="4">SUM(F25:F28)</f>
        <v>0</v>
      </c>
      <c r="G24" s="8">
        <f t="shared" si="4"/>
        <v>0</v>
      </c>
      <c r="H24" s="8">
        <f t="shared" si="1"/>
        <v>0</v>
      </c>
      <c r="I24" s="9">
        <v>0</v>
      </c>
      <c r="J24" s="19"/>
    </row>
    <row r="25" spans="1:11" ht="25.5" x14ac:dyDescent="0.25">
      <c r="A25" s="37"/>
      <c r="B25" s="30"/>
      <c r="C25" s="24"/>
      <c r="D25" s="19" t="s">
        <v>18</v>
      </c>
      <c r="E25" s="6">
        <v>0</v>
      </c>
      <c r="F25" s="6">
        <v>0</v>
      </c>
      <c r="G25" s="6">
        <v>0</v>
      </c>
      <c r="H25" s="6">
        <f t="shared" si="1"/>
        <v>0</v>
      </c>
      <c r="I25" s="7">
        <v>0</v>
      </c>
      <c r="J25" s="19"/>
    </row>
    <row r="26" spans="1:11" ht="25.5" x14ac:dyDescent="0.25">
      <c r="A26" s="37"/>
      <c r="B26" s="30"/>
      <c r="C26" s="24"/>
      <c r="D26" s="19" t="s">
        <v>19</v>
      </c>
      <c r="E26" s="6">
        <v>0</v>
      </c>
      <c r="F26" s="6">
        <v>0</v>
      </c>
      <c r="G26" s="6">
        <v>0</v>
      </c>
      <c r="H26" s="6">
        <f t="shared" si="1"/>
        <v>0</v>
      </c>
      <c r="I26" s="7">
        <v>0</v>
      </c>
      <c r="J26" s="19"/>
    </row>
    <row r="27" spans="1:11" x14ac:dyDescent="0.25">
      <c r="A27" s="37"/>
      <c r="B27" s="30"/>
      <c r="C27" s="24"/>
      <c r="D27" s="19" t="s">
        <v>20</v>
      </c>
      <c r="E27" s="6">
        <v>0</v>
      </c>
      <c r="F27" s="6">
        <v>0</v>
      </c>
      <c r="G27" s="6">
        <v>0</v>
      </c>
      <c r="H27" s="6">
        <f t="shared" si="1"/>
        <v>0</v>
      </c>
      <c r="I27" s="7">
        <v>0</v>
      </c>
      <c r="J27" s="20"/>
    </row>
    <row r="28" spans="1:11" ht="29.25" customHeight="1" x14ac:dyDescent="0.25">
      <c r="A28" s="37"/>
      <c r="B28" s="30"/>
      <c r="C28" s="24"/>
      <c r="D28" s="19" t="s">
        <v>21</v>
      </c>
      <c r="E28" s="6">
        <v>0</v>
      </c>
      <c r="F28" s="6">
        <v>0</v>
      </c>
      <c r="G28" s="6">
        <v>0</v>
      </c>
      <c r="H28" s="6">
        <f t="shared" si="1"/>
        <v>0</v>
      </c>
      <c r="I28" s="7">
        <v>0</v>
      </c>
      <c r="J28" s="19"/>
    </row>
    <row r="29" spans="1:11" x14ac:dyDescent="0.25">
      <c r="A29" s="37" t="s">
        <v>28</v>
      </c>
      <c r="B29" s="30" t="s">
        <v>65</v>
      </c>
      <c r="C29" s="24" t="s">
        <v>33</v>
      </c>
      <c r="D29" s="19" t="s">
        <v>17</v>
      </c>
      <c r="E29" s="8">
        <f>SUM(E30:E33)</f>
        <v>2383.1</v>
      </c>
      <c r="F29" s="8">
        <f t="shared" ref="F29:G29" si="5">SUM(F30:F33)</f>
        <v>2383.1</v>
      </c>
      <c r="G29" s="8">
        <f t="shared" si="5"/>
        <v>0</v>
      </c>
      <c r="H29" s="8">
        <f t="shared" ref="H29:H100" si="6">SUM(G29-F29)</f>
        <v>-2383.1</v>
      </c>
      <c r="I29" s="9">
        <f t="shared" ref="I29:I58" si="7">SUM(G29/F29*100%)</f>
        <v>0</v>
      </c>
      <c r="J29" s="19"/>
    </row>
    <row r="30" spans="1:11" ht="25.5" x14ac:dyDescent="0.25">
      <c r="A30" s="37"/>
      <c r="B30" s="30"/>
      <c r="C30" s="24"/>
      <c r="D30" s="19" t="s">
        <v>18</v>
      </c>
      <c r="E30" s="6">
        <v>0</v>
      </c>
      <c r="F30" s="6">
        <v>0</v>
      </c>
      <c r="G30" s="6">
        <v>0</v>
      </c>
      <c r="H30" s="6">
        <f t="shared" si="6"/>
        <v>0</v>
      </c>
      <c r="I30" s="7">
        <v>0</v>
      </c>
      <c r="J30" s="19"/>
    </row>
    <row r="31" spans="1:11" ht="56.25" customHeight="1" x14ac:dyDescent="0.25">
      <c r="A31" s="37"/>
      <c r="B31" s="30"/>
      <c r="C31" s="24"/>
      <c r="D31" s="19" t="s">
        <v>19</v>
      </c>
      <c r="E31" s="6">
        <v>2383.1</v>
      </c>
      <c r="F31" s="6">
        <v>2383.1</v>
      </c>
      <c r="G31" s="6">
        <v>0</v>
      </c>
      <c r="H31" s="6">
        <f t="shared" si="6"/>
        <v>-2383.1</v>
      </c>
      <c r="I31" s="7">
        <f t="shared" si="7"/>
        <v>0</v>
      </c>
      <c r="J31" s="19" t="s">
        <v>75</v>
      </c>
    </row>
    <row r="32" spans="1:11" ht="57.75" customHeight="1" x14ac:dyDescent="0.25">
      <c r="A32" s="37"/>
      <c r="B32" s="30"/>
      <c r="C32" s="24"/>
      <c r="D32" s="19" t="s">
        <v>20</v>
      </c>
      <c r="E32" s="6">
        <v>0</v>
      </c>
      <c r="F32" s="6">
        <v>0</v>
      </c>
      <c r="G32" s="6">
        <v>0</v>
      </c>
      <c r="H32" s="6">
        <f t="shared" si="6"/>
        <v>0</v>
      </c>
      <c r="I32" s="7">
        <v>0</v>
      </c>
      <c r="J32" s="19"/>
    </row>
    <row r="33" spans="1:12" ht="25.5" x14ac:dyDescent="0.25">
      <c r="A33" s="37"/>
      <c r="B33" s="30"/>
      <c r="C33" s="24"/>
      <c r="D33" s="19" t="s">
        <v>21</v>
      </c>
      <c r="E33" s="6">
        <v>0</v>
      </c>
      <c r="F33" s="6">
        <v>0</v>
      </c>
      <c r="G33" s="6">
        <v>0</v>
      </c>
      <c r="H33" s="6">
        <f t="shared" si="6"/>
        <v>0</v>
      </c>
      <c r="I33" s="7">
        <v>0</v>
      </c>
      <c r="J33" s="19"/>
    </row>
    <row r="34" spans="1:12" x14ac:dyDescent="0.25">
      <c r="A34" s="37">
        <v>5</v>
      </c>
      <c r="B34" s="30" t="s">
        <v>66</v>
      </c>
      <c r="C34" s="24" t="s">
        <v>33</v>
      </c>
      <c r="D34" s="22" t="s">
        <v>17</v>
      </c>
      <c r="E34" s="8">
        <f>SUM(E35:E38)</f>
        <v>3070</v>
      </c>
      <c r="F34" s="8">
        <f t="shared" ref="F34:G34" si="8">SUM(F35:F38)</f>
        <v>3070</v>
      </c>
      <c r="G34" s="8">
        <f t="shared" si="8"/>
        <v>611.6</v>
      </c>
      <c r="H34" s="8">
        <f t="shared" si="6"/>
        <v>-2458.4</v>
      </c>
      <c r="I34" s="9">
        <f t="shared" si="7"/>
        <v>0.19921824104234528</v>
      </c>
      <c r="J34" s="19"/>
    </row>
    <row r="35" spans="1:12" ht="25.5" x14ac:dyDescent="0.25">
      <c r="A35" s="37"/>
      <c r="B35" s="30"/>
      <c r="C35" s="24"/>
      <c r="D35" s="19" t="s">
        <v>18</v>
      </c>
      <c r="E35" s="6">
        <v>0</v>
      </c>
      <c r="F35" s="6">
        <v>0</v>
      </c>
      <c r="G35" s="6">
        <v>0</v>
      </c>
      <c r="H35" s="6">
        <f t="shared" si="6"/>
        <v>0</v>
      </c>
      <c r="I35" s="7">
        <v>0</v>
      </c>
      <c r="J35" s="19"/>
    </row>
    <row r="36" spans="1:12" ht="30" customHeight="1" x14ac:dyDescent="0.25">
      <c r="A36" s="37"/>
      <c r="B36" s="30"/>
      <c r="C36" s="24"/>
      <c r="D36" s="19" t="s">
        <v>19</v>
      </c>
      <c r="E36" s="6">
        <v>0</v>
      </c>
      <c r="F36" s="6">
        <v>0</v>
      </c>
      <c r="G36" s="6">
        <v>0</v>
      </c>
      <c r="H36" s="6">
        <f t="shared" si="6"/>
        <v>0</v>
      </c>
      <c r="I36" s="7">
        <v>0</v>
      </c>
      <c r="J36" s="19"/>
    </row>
    <row r="37" spans="1:12" ht="27" customHeight="1" x14ac:dyDescent="0.25">
      <c r="A37" s="37"/>
      <c r="B37" s="30"/>
      <c r="C37" s="24"/>
      <c r="D37" s="19" t="s">
        <v>20</v>
      </c>
      <c r="E37" s="6">
        <v>3070</v>
      </c>
      <c r="F37" s="6">
        <v>3070</v>
      </c>
      <c r="G37" s="6">
        <v>611.6</v>
      </c>
      <c r="H37" s="6">
        <f t="shared" si="6"/>
        <v>-2458.4</v>
      </c>
      <c r="I37" s="7">
        <f t="shared" si="7"/>
        <v>0.19921824104234528</v>
      </c>
      <c r="J37" s="19" t="s">
        <v>43</v>
      </c>
    </row>
    <row r="38" spans="1:12" ht="25.5" x14ac:dyDescent="0.25">
      <c r="A38" s="37"/>
      <c r="B38" s="30"/>
      <c r="C38" s="24"/>
      <c r="D38" s="19" t="s">
        <v>21</v>
      </c>
      <c r="E38" s="6">
        <v>0</v>
      </c>
      <c r="F38" s="6">
        <v>0</v>
      </c>
      <c r="G38" s="6">
        <v>0</v>
      </c>
      <c r="H38" s="6">
        <f t="shared" si="6"/>
        <v>0</v>
      </c>
      <c r="I38" s="7">
        <v>0</v>
      </c>
      <c r="J38" s="19"/>
    </row>
    <row r="39" spans="1:12" x14ac:dyDescent="0.25">
      <c r="A39" s="37" t="s">
        <v>29</v>
      </c>
      <c r="B39" s="30" t="s">
        <v>67</v>
      </c>
      <c r="C39" s="24" t="s">
        <v>33</v>
      </c>
      <c r="D39" s="22" t="s">
        <v>17</v>
      </c>
      <c r="E39" s="8">
        <f>SUM(E40:E43)</f>
        <v>122453.5</v>
      </c>
      <c r="F39" s="8">
        <f>SUM(F40:F43)</f>
        <v>122453.5</v>
      </c>
      <c r="G39" s="8">
        <f>SUM(G40:G43)</f>
        <v>32538.300000000003</v>
      </c>
      <c r="H39" s="8">
        <f t="shared" si="6"/>
        <v>-89915.199999999997</v>
      </c>
      <c r="I39" s="9">
        <f t="shared" si="7"/>
        <v>0.26571964051660429</v>
      </c>
      <c r="J39" s="19"/>
    </row>
    <row r="40" spans="1:12" ht="30.75" customHeight="1" x14ac:dyDescent="0.25">
      <c r="A40" s="37"/>
      <c r="B40" s="30"/>
      <c r="C40" s="24"/>
      <c r="D40" s="19" t="s">
        <v>18</v>
      </c>
      <c r="E40" s="6">
        <v>0</v>
      </c>
      <c r="F40" s="6">
        <v>0</v>
      </c>
      <c r="G40" s="6">
        <v>0</v>
      </c>
      <c r="H40" s="6">
        <f t="shared" si="6"/>
        <v>0</v>
      </c>
      <c r="I40" s="7">
        <v>0</v>
      </c>
      <c r="J40" s="19"/>
    </row>
    <row r="41" spans="1:12" ht="33.75" customHeight="1" x14ac:dyDescent="0.25">
      <c r="A41" s="37"/>
      <c r="B41" s="30"/>
      <c r="C41" s="24"/>
      <c r="D41" s="19" t="s">
        <v>19</v>
      </c>
      <c r="E41" s="6">
        <v>27482</v>
      </c>
      <c r="F41" s="6">
        <v>27482</v>
      </c>
      <c r="G41" s="6">
        <v>7631.4</v>
      </c>
      <c r="H41" s="6">
        <f t="shared" si="6"/>
        <v>-19850.599999999999</v>
      </c>
      <c r="I41" s="7">
        <f t="shared" si="7"/>
        <v>0.27768721344880282</v>
      </c>
      <c r="J41" s="19"/>
    </row>
    <row r="42" spans="1:12" x14ac:dyDescent="0.25">
      <c r="A42" s="37"/>
      <c r="B42" s="30"/>
      <c r="C42" s="24"/>
      <c r="D42" s="19" t="s">
        <v>20</v>
      </c>
      <c r="E42" s="6">
        <v>94971.5</v>
      </c>
      <c r="F42" s="6">
        <v>94971.5</v>
      </c>
      <c r="G42" s="6">
        <v>24906.9</v>
      </c>
      <c r="H42" s="6">
        <f t="shared" si="6"/>
        <v>-70064.600000000006</v>
      </c>
      <c r="I42" s="7">
        <f t="shared" si="7"/>
        <v>0.26225657170835465</v>
      </c>
      <c r="J42" s="19"/>
      <c r="K42">
        <v>-216.6</v>
      </c>
      <c r="L42" t="s">
        <v>37</v>
      </c>
    </row>
    <row r="43" spans="1:12" ht="30.75" customHeight="1" x14ac:dyDescent="0.25">
      <c r="A43" s="37"/>
      <c r="B43" s="30"/>
      <c r="C43" s="24"/>
      <c r="D43" s="19" t="s">
        <v>21</v>
      </c>
      <c r="E43" s="6">
        <v>0</v>
      </c>
      <c r="F43" s="6">
        <v>0</v>
      </c>
      <c r="G43" s="6">
        <v>0</v>
      </c>
      <c r="H43" s="6">
        <v>0</v>
      </c>
      <c r="I43" s="7">
        <v>0</v>
      </c>
      <c r="J43" s="19"/>
    </row>
    <row r="44" spans="1:12" ht="15" customHeight="1" x14ac:dyDescent="0.25">
      <c r="A44" s="31" t="s">
        <v>30</v>
      </c>
      <c r="B44" s="56" t="s">
        <v>68</v>
      </c>
      <c r="C44" s="24" t="s">
        <v>33</v>
      </c>
      <c r="D44" s="22" t="s">
        <v>17</v>
      </c>
      <c r="E44" s="8">
        <f>SUM(E45:E48)</f>
        <v>5200</v>
      </c>
      <c r="F44" s="8">
        <f t="shared" ref="F44:G44" si="9">SUM(F45:F48)</f>
        <v>5200</v>
      </c>
      <c r="G44" s="8">
        <f t="shared" si="9"/>
        <v>293.89999999999998</v>
      </c>
      <c r="H44" s="8">
        <f t="shared" si="6"/>
        <v>-4906.1000000000004</v>
      </c>
      <c r="I44" s="9">
        <f t="shared" si="7"/>
        <v>5.6519230769230766E-2</v>
      </c>
      <c r="J44" s="19"/>
    </row>
    <row r="45" spans="1:12" ht="25.5" x14ac:dyDescent="0.25">
      <c r="A45" s="32"/>
      <c r="B45" s="57"/>
      <c r="C45" s="24"/>
      <c r="D45" s="19" t="s">
        <v>18</v>
      </c>
      <c r="E45" s="6">
        <v>0</v>
      </c>
      <c r="F45" s="6">
        <v>0</v>
      </c>
      <c r="G45" s="6">
        <v>0</v>
      </c>
      <c r="H45" s="6">
        <f t="shared" si="6"/>
        <v>0</v>
      </c>
      <c r="I45" s="7">
        <v>0</v>
      </c>
      <c r="J45" s="19"/>
    </row>
    <row r="46" spans="1:12" ht="32.25" customHeight="1" x14ac:dyDescent="0.25">
      <c r="A46" s="32"/>
      <c r="B46" s="57"/>
      <c r="C46" s="24"/>
      <c r="D46" s="19" t="s">
        <v>19</v>
      </c>
      <c r="E46" s="6">
        <v>0</v>
      </c>
      <c r="F46" s="6">
        <v>0</v>
      </c>
      <c r="G46" s="6">
        <v>0</v>
      </c>
      <c r="H46" s="6">
        <f t="shared" si="6"/>
        <v>0</v>
      </c>
      <c r="I46" s="7">
        <v>0</v>
      </c>
      <c r="J46" s="19"/>
    </row>
    <row r="47" spans="1:12" ht="71.25" customHeight="1" x14ac:dyDescent="0.25">
      <c r="A47" s="32"/>
      <c r="B47" s="57"/>
      <c r="C47" s="24"/>
      <c r="D47" s="15" t="s">
        <v>20</v>
      </c>
      <c r="E47" s="6">
        <v>5200</v>
      </c>
      <c r="F47" s="6">
        <v>5200</v>
      </c>
      <c r="G47" s="6">
        <v>293.89999999999998</v>
      </c>
      <c r="H47" s="6">
        <f t="shared" si="6"/>
        <v>-4906.1000000000004</v>
      </c>
      <c r="I47" s="7">
        <f t="shared" si="7"/>
        <v>5.6519230769230766E-2</v>
      </c>
      <c r="J47" s="12" t="s">
        <v>76</v>
      </c>
      <c r="K47">
        <v>-13811.3</v>
      </c>
      <c r="L47" t="s">
        <v>38</v>
      </c>
    </row>
    <row r="48" spans="1:12" ht="27.75" customHeight="1" x14ac:dyDescent="0.25">
      <c r="A48" s="32"/>
      <c r="B48" s="57"/>
      <c r="C48" s="24"/>
      <c r="D48" s="19" t="s">
        <v>21</v>
      </c>
      <c r="E48" s="6">
        <v>0</v>
      </c>
      <c r="F48" s="6">
        <v>0</v>
      </c>
      <c r="G48" s="6">
        <v>0</v>
      </c>
      <c r="H48" s="6">
        <v>0</v>
      </c>
      <c r="I48" s="7">
        <v>0</v>
      </c>
      <c r="J48" s="19"/>
    </row>
    <row r="49" spans="1:12" ht="15" customHeight="1" x14ac:dyDescent="0.25">
      <c r="A49" s="32"/>
      <c r="B49" s="57"/>
      <c r="C49" s="24" t="s">
        <v>55</v>
      </c>
      <c r="D49" s="22" t="s">
        <v>17</v>
      </c>
      <c r="E49" s="8">
        <f>SUM(E50:E53)</f>
        <v>2000</v>
      </c>
      <c r="F49" s="8">
        <f t="shared" ref="F49:G49" si="10">SUM(F50:F53)</f>
        <v>2000</v>
      </c>
      <c r="G49" s="8">
        <f t="shared" si="10"/>
        <v>0</v>
      </c>
      <c r="H49" s="8">
        <f t="shared" ref="H49:H53" si="11">SUM(G49-F49)</f>
        <v>-2000</v>
      </c>
      <c r="I49" s="9">
        <f t="shared" ref="I49:I52" si="12">SUM(G49/F49*100%)</f>
        <v>0</v>
      </c>
      <c r="J49" s="19"/>
    </row>
    <row r="50" spans="1:12" ht="25.5" x14ac:dyDescent="0.25">
      <c r="A50" s="32"/>
      <c r="B50" s="57"/>
      <c r="C50" s="24"/>
      <c r="D50" s="19" t="s">
        <v>18</v>
      </c>
      <c r="E50" s="6">
        <v>0</v>
      </c>
      <c r="F50" s="6">
        <v>0</v>
      </c>
      <c r="G50" s="6">
        <v>0</v>
      </c>
      <c r="H50" s="6">
        <f t="shared" si="11"/>
        <v>0</v>
      </c>
      <c r="I50" s="7">
        <v>0</v>
      </c>
      <c r="J50" s="19"/>
    </row>
    <row r="51" spans="1:12" ht="32.25" customHeight="1" x14ac:dyDescent="0.25">
      <c r="A51" s="32"/>
      <c r="B51" s="57"/>
      <c r="C51" s="24"/>
      <c r="D51" s="19" t="s">
        <v>19</v>
      </c>
      <c r="E51" s="6">
        <v>0</v>
      </c>
      <c r="F51" s="6">
        <v>0</v>
      </c>
      <c r="G51" s="6">
        <v>0</v>
      </c>
      <c r="H51" s="6">
        <f t="shared" si="11"/>
        <v>0</v>
      </c>
      <c r="I51" s="7">
        <v>0</v>
      </c>
      <c r="J51" s="19"/>
    </row>
    <row r="52" spans="1:12" ht="71.25" customHeight="1" x14ac:dyDescent="0.25">
      <c r="A52" s="32"/>
      <c r="B52" s="57"/>
      <c r="C52" s="24"/>
      <c r="D52" s="19" t="s">
        <v>20</v>
      </c>
      <c r="E52" s="6">
        <v>2000</v>
      </c>
      <c r="F52" s="6">
        <v>2000</v>
      </c>
      <c r="G52" s="6">
        <v>0</v>
      </c>
      <c r="H52" s="6">
        <f t="shared" si="11"/>
        <v>-2000</v>
      </c>
      <c r="I52" s="7">
        <f t="shared" si="12"/>
        <v>0</v>
      </c>
      <c r="J52" s="12" t="s">
        <v>72</v>
      </c>
      <c r="K52">
        <v>-13811.3</v>
      </c>
      <c r="L52" t="s">
        <v>38</v>
      </c>
    </row>
    <row r="53" spans="1:12" ht="27.75" customHeight="1" x14ac:dyDescent="0.25">
      <c r="A53" s="33"/>
      <c r="B53" s="58"/>
      <c r="C53" s="24"/>
      <c r="D53" s="19" t="s">
        <v>21</v>
      </c>
      <c r="E53" s="6">
        <v>0</v>
      </c>
      <c r="F53" s="6">
        <v>0</v>
      </c>
      <c r="G53" s="6">
        <v>0</v>
      </c>
      <c r="H53" s="6">
        <f t="shared" si="11"/>
        <v>0</v>
      </c>
      <c r="I53" s="7">
        <v>0</v>
      </c>
      <c r="J53" s="19"/>
    </row>
    <row r="54" spans="1:12" ht="14.25" customHeight="1" x14ac:dyDescent="0.25">
      <c r="A54" s="31" t="s">
        <v>31</v>
      </c>
      <c r="B54" s="50" t="s">
        <v>69</v>
      </c>
      <c r="C54" s="34" t="s">
        <v>33</v>
      </c>
      <c r="D54" s="22" t="s">
        <v>17</v>
      </c>
      <c r="E54" s="8">
        <f>SUM(E55:E58)</f>
        <v>5601</v>
      </c>
      <c r="F54" s="8">
        <f t="shared" ref="F54:G54" si="13">SUM(F55:F58)</f>
        <v>7507.5</v>
      </c>
      <c r="G54" s="8">
        <f t="shared" si="13"/>
        <v>1844.5</v>
      </c>
      <c r="H54" s="8">
        <f t="shared" si="6"/>
        <v>-5663</v>
      </c>
      <c r="I54" s="9">
        <v>0</v>
      </c>
      <c r="J54" s="19"/>
    </row>
    <row r="55" spans="1:12" ht="25.5" x14ac:dyDescent="0.25">
      <c r="A55" s="32"/>
      <c r="B55" s="51"/>
      <c r="C55" s="35"/>
      <c r="D55" s="19" t="s">
        <v>18</v>
      </c>
      <c r="E55" s="6">
        <v>0</v>
      </c>
      <c r="F55" s="6">
        <v>0</v>
      </c>
      <c r="G55" s="6">
        <v>0</v>
      </c>
      <c r="H55" s="6">
        <v>0</v>
      </c>
      <c r="I55" s="7">
        <v>0</v>
      </c>
      <c r="J55" s="19"/>
    </row>
    <row r="56" spans="1:12" ht="143.25" customHeight="1" x14ac:dyDescent="0.25">
      <c r="A56" s="32"/>
      <c r="B56" s="51"/>
      <c r="C56" s="35"/>
      <c r="D56" s="19" t="s">
        <v>19</v>
      </c>
      <c r="E56" s="6">
        <v>0</v>
      </c>
      <c r="F56" s="6">
        <v>1050</v>
      </c>
      <c r="G56" s="6">
        <v>550</v>
      </c>
      <c r="H56" s="6">
        <f t="shared" si="6"/>
        <v>-500</v>
      </c>
      <c r="I56" s="7">
        <f t="shared" si="7"/>
        <v>0.52380952380952384</v>
      </c>
      <c r="J56" s="19" t="s">
        <v>79</v>
      </c>
    </row>
    <row r="57" spans="1:12" ht="141.75" customHeight="1" x14ac:dyDescent="0.25">
      <c r="A57" s="32"/>
      <c r="B57" s="51"/>
      <c r="C57" s="35"/>
      <c r="D57" s="19" t="s">
        <v>20</v>
      </c>
      <c r="E57" s="6">
        <v>728.5</v>
      </c>
      <c r="F57" s="6">
        <v>1600</v>
      </c>
      <c r="G57" s="6">
        <v>322.39999999999998</v>
      </c>
      <c r="H57" s="6">
        <f t="shared" si="6"/>
        <v>-1277.5999999999999</v>
      </c>
      <c r="I57" s="7">
        <f t="shared" si="7"/>
        <v>0.20149999999999998</v>
      </c>
      <c r="J57" s="19" t="s">
        <v>78</v>
      </c>
      <c r="K57">
        <v>846.2</v>
      </c>
      <c r="L57" t="s">
        <v>39</v>
      </c>
    </row>
    <row r="58" spans="1:12" ht="25.5" x14ac:dyDescent="0.25">
      <c r="A58" s="33"/>
      <c r="B58" s="52"/>
      <c r="C58" s="36"/>
      <c r="D58" s="19" t="s">
        <v>21</v>
      </c>
      <c r="E58" s="6">
        <v>4872.5</v>
      </c>
      <c r="F58" s="6">
        <v>4857.5</v>
      </c>
      <c r="G58" s="6">
        <v>972.1</v>
      </c>
      <c r="H58" s="6">
        <f t="shared" si="6"/>
        <v>-3885.4</v>
      </c>
      <c r="I58" s="7">
        <f t="shared" si="7"/>
        <v>0.20012352032938754</v>
      </c>
      <c r="J58" s="19"/>
    </row>
    <row r="59" spans="1:12" ht="14.25" customHeight="1" x14ac:dyDescent="0.25">
      <c r="A59" s="31" t="s">
        <v>32</v>
      </c>
      <c r="B59" s="56" t="s">
        <v>61</v>
      </c>
      <c r="C59" s="24" t="s">
        <v>34</v>
      </c>
      <c r="D59" s="19" t="s">
        <v>17</v>
      </c>
      <c r="E59" s="8">
        <f>SUM(E60:E63)</f>
        <v>0</v>
      </c>
      <c r="F59" s="8">
        <f t="shared" ref="F59:G59" si="14">SUM(F60:F63)</f>
        <v>0</v>
      </c>
      <c r="G59" s="8">
        <f t="shared" si="14"/>
        <v>0</v>
      </c>
      <c r="H59" s="8">
        <f t="shared" si="6"/>
        <v>0</v>
      </c>
      <c r="I59" s="9">
        <v>0</v>
      </c>
      <c r="J59" s="19"/>
    </row>
    <row r="60" spans="1:12" ht="25.5" x14ac:dyDescent="0.25">
      <c r="A60" s="32"/>
      <c r="B60" s="57"/>
      <c r="C60" s="24"/>
      <c r="D60" s="19" t="s">
        <v>18</v>
      </c>
      <c r="E60" s="6">
        <v>0</v>
      </c>
      <c r="F60" s="6">
        <v>0</v>
      </c>
      <c r="G60" s="6">
        <v>0</v>
      </c>
      <c r="H60" s="6">
        <f t="shared" si="6"/>
        <v>0</v>
      </c>
      <c r="I60" s="7">
        <v>0</v>
      </c>
      <c r="J60" s="19"/>
    </row>
    <row r="61" spans="1:12" ht="30.75" customHeight="1" x14ac:dyDescent="0.25">
      <c r="A61" s="32"/>
      <c r="B61" s="57"/>
      <c r="C61" s="24"/>
      <c r="D61" s="19" t="s">
        <v>19</v>
      </c>
      <c r="E61" s="6">
        <v>0</v>
      </c>
      <c r="F61" s="6">
        <v>0</v>
      </c>
      <c r="G61" s="6">
        <v>0</v>
      </c>
      <c r="H61" s="6">
        <f t="shared" si="6"/>
        <v>0</v>
      </c>
      <c r="I61" s="7">
        <v>0</v>
      </c>
      <c r="J61" s="19"/>
    </row>
    <row r="62" spans="1:12" ht="30.75" customHeight="1" x14ac:dyDescent="0.25">
      <c r="A62" s="32"/>
      <c r="B62" s="57"/>
      <c r="C62" s="24"/>
      <c r="D62" s="19" t="s">
        <v>20</v>
      </c>
      <c r="E62" s="6">
        <v>0</v>
      </c>
      <c r="F62" s="6">
        <v>0</v>
      </c>
      <c r="G62" s="6">
        <v>0</v>
      </c>
      <c r="H62" s="6">
        <f t="shared" si="6"/>
        <v>0</v>
      </c>
      <c r="I62" s="7">
        <v>0</v>
      </c>
      <c r="J62" s="19"/>
    </row>
    <row r="63" spans="1:12" ht="25.5" x14ac:dyDescent="0.25">
      <c r="A63" s="32"/>
      <c r="B63" s="57"/>
      <c r="C63" s="24"/>
      <c r="D63" s="19" t="s">
        <v>21</v>
      </c>
      <c r="E63" s="6">
        <v>0</v>
      </c>
      <c r="F63" s="6">
        <v>0</v>
      </c>
      <c r="G63" s="6">
        <v>0</v>
      </c>
      <c r="H63" s="6">
        <f t="shared" si="6"/>
        <v>0</v>
      </c>
      <c r="I63" s="7">
        <v>0</v>
      </c>
      <c r="J63" s="19"/>
    </row>
    <row r="64" spans="1:12" ht="14.25" customHeight="1" x14ac:dyDescent="0.25">
      <c r="A64" s="32"/>
      <c r="B64" s="57"/>
      <c r="C64" s="24" t="s">
        <v>55</v>
      </c>
      <c r="D64" s="19" t="s">
        <v>17</v>
      </c>
      <c r="E64" s="8">
        <f t="shared" ref="E64:G64" si="15">SUM(E65:E68)</f>
        <v>11800</v>
      </c>
      <c r="F64" s="8">
        <f t="shared" si="15"/>
        <v>11800</v>
      </c>
      <c r="G64" s="8">
        <f t="shared" si="15"/>
        <v>0</v>
      </c>
      <c r="H64" s="8">
        <f t="shared" ref="H64:H68" si="16">SUM(G64-F64)</f>
        <v>-11800</v>
      </c>
      <c r="I64" s="9">
        <f t="shared" ref="I64:I67" si="17">SUM(G64/F64*100%)</f>
        <v>0</v>
      </c>
      <c r="J64" s="19"/>
    </row>
    <row r="65" spans="1:10" ht="25.5" x14ac:dyDescent="0.25">
      <c r="A65" s="32"/>
      <c r="B65" s="57"/>
      <c r="C65" s="24"/>
      <c r="D65" s="19" t="s">
        <v>18</v>
      </c>
      <c r="E65" s="6">
        <v>0</v>
      </c>
      <c r="F65" s="6">
        <v>0</v>
      </c>
      <c r="G65" s="6">
        <v>0</v>
      </c>
      <c r="H65" s="6">
        <f t="shared" si="16"/>
        <v>0</v>
      </c>
      <c r="I65" s="7">
        <v>0</v>
      </c>
      <c r="J65" s="19"/>
    </row>
    <row r="66" spans="1:10" ht="30.75" customHeight="1" x14ac:dyDescent="0.25">
      <c r="A66" s="32"/>
      <c r="B66" s="57"/>
      <c r="C66" s="24"/>
      <c r="D66" s="19" t="s">
        <v>19</v>
      </c>
      <c r="E66" s="6">
        <v>0</v>
      </c>
      <c r="F66" s="6">
        <v>0</v>
      </c>
      <c r="G66" s="6">
        <v>0</v>
      </c>
      <c r="H66" s="6">
        <f t="shared" si="16"/>
        <v>0</v>
      </c>
      <c r="I66" s="7">
        <v>0</v>
      </c>
      <c r="J66" s="19"/>
    </row>
    <row r="67" spans="1:10" ht="54" customHeight="1" x14ac:dyDescent="0.25">
      <c r="A67" s="32"/>
      <c r="B67" s="57"/>
      <c r="C67" s="24"/>
      <c r="D67" s="19" t="s">
        <v>20</v>
      </c>
      <c r="E67" s="6">
        <v>11800</v>
      </c>
      <c r="F67" s="6">
        <v>11800</v>
      </c>
      <c r="G67" s="6">
        <v>0</v>
      </c>
      <c r="H67" s="6">
        <f t="shared" si="16"/>
        <v>-11800</v>
      </c>
      <c r="I67" s="7">
        <f t="shared" si="17"/>
        <v>0</v>
      </c>
      <c r="J67" s="19" t="s">
        <v>77</v>
      </c>
    </row>
    <row r="68" spans="1:10" ht="25.5" x14ac:dyDescent="0.25">
      <c r="A68" s="33"/>
      <c r="B68" s="58"/>
      <c r="C68" s="24"/>
      <c r="D68" s="19" t="s">
        <v>21</v>
      </c>
      <c r="E68" s="6">
        <v>0</v>
      </c>
      <c r="F68" s="6">
        <v>0</v>
      </c>
      <c r="G68" s="6">
        <v>0</v>
      </c>
      <c r="H68" s="6">
        <f t="shared" si="16"/>
        <v>0</v>
      </c>
      <c r="I68" s="7">
        <v>0</v>
      </c>
      <c r="J68" s="19"/>
    </row>
    <row r="69" spans="1:10" ht="14.25" customHeight="1" x14ac:dyDescent="0.25">
      <c r="A69" s="31" t="s">
        <v>49</v>
      </c>
      <c r="B69" s="53" t="s">
        <v>52</v>
      </c>
      <c r="C69" s="39" t="s">
        <v>33</v>
      </c>
      <c r="D69" s="19" t="s">
        <v>17</v>
      </c>
      <c r="E69" s="8">
        <f>SUM(E70:E73)</f>
        <v>0</v>
      </c>
      <c r="F69" s="8">
        <f t="shared" ref="F69:G69" si="18">SUM(F70:F73)</f>
        <v>0</v>
      </c>
      <c r="G69" s="8">
        <f t="shared" si="18"/>
        <v>0</v>
      </c>
      <c r="H69" s="8">
        <f t="shared" ref="H69:H73" si="19">SUM(G69-F69)</f>
        <v>0</v>
      </c>
      <c r="I69" s="9">
        <v>0</v>
      </c>
      <c r="J69" s="19"/>
    </row>
    <row r="70" spans="1:10" ht="25.5" x14ac:dyDescent="0.25">
      <c r="A70" s="32"/>
      <c r="B70" s="54"/>
      <c r="C70" s="39"/>
      <c r="D70" s="19" t="s">
        <v>18</v>
      </c>
      <c r="E70" s="6">
        <v>0</v>
      </c>
      <c r="F70" s="6">
        <v>0</v>
      </c>
      <c r="G70" s="6">
        <v>0</v>
      </c>
      <c r="H70" s="6">
        <f t="shared" si="19"/>
        <v>0</v>
      </c>
      <c r="I70" s="7">
        <v>0</v>
      </c>
      <c r="J70" s="19"/>
    </row>
    <row r="71" spans="1:10" ht="30.75" customHeight="1" x14ac:dyDescent="0.25">
      <c r="A71" s="32"/>
      <c r="B71" s="54"/>
      <c r="C71" s="39"/>
      <c r="D71" s="19" t="s">
        <v>19</v>
      </c>
      <c r="E71" s="6">
        <v>0</v>
      </c>
      <c r="F71" s="6">
        <v>0</v>
      </c>
      <c r="G71" s="6">
        <v>0</v>
      </c>
      <c r="H71" s="6">
        <f t="shared" si="19"/>
        <v>0</v>
      </c>
      <c r="I71" s="7">
        <v>0</v>
      </c>
      <c r="J71" s="19"/>
    </row>
    <row r="72" spans="1:10" ht="30.75" customHeight="1" x14ac:dyDescent="0.25">
      <c r="A72" s="32"/>
      <c r="B72" s="54"/>
      <c r="C72" s="39"/>
      <c r="D72" s="19" t="s">
        <v>20</v>
      </c>
      <c r="E72" s="6">
        <v>0</v>
      </c>
      <c r="F72" s="6">
        <v>0</v>
      </c>
      <c r="G72" s="6">
        <v>0</v>
      </c>
      <c r="H72" s="6">
        <f t="shared" si="19"/>
        <v>0</v>
      </c>
      <c r="I72" s="7">
        <v>0</v>
      </c>
      <c r="J72" s="19"/>
    </row>
    <row r="73" spans="1:10" ht="25.5" x14ac:dyDescent="0.25">
      <c r="A73" s="32"/>
      <c r="B73" s="54"/>
      <c r="C73" s="39"/>
      <c r="D73" s="19" t="s">
        <v>21</v>
      </c>
      <c r="E73" s="6">
        <v>0</v>
      </c>
      <c r="F73" s="6">
        <v>0</v>
      </c>
      <c r="G73" s="6">
        <v>0</v>
      </c>
      <c r="H73" s="6">
        <f t="shared" si="19"/>
        <v>0</v>
      </c>
      <c r="I73" s="7">
        <v>0</v>
      </c>
      <c r="J73" s="19"/>
    </row>
    <row r="74" spans="1:10" ht="14.25" customHeight="1" x14ac:dyDescent="0.25">
      <c r="A74" s="32"/>
      <c r="B74" s="54"/>
      <c r="C74" s="34" t="s">
        <v>34</v>
      </c>
      <c r="D74" s="19" t="s">
        <v>17</v>
      </c>
      <c r="E74" s="8">
        <f>SUM(E75:E78)</f>
        <v>23893.200000000001</v>
      </c>
      <c r="F74" s="8">
        <f t="shared" ref="F74:G74" si="20">SUM(F75:F78)</f>
        <v>0</v>
      </c>
      <c r="G74" s="8">
        <f t="shared" si="20"/>
        <v>0</v>
      </c>
      <c r="H74" s="8">
        <f t="shared" ref="H74:H78" si="21">SUM(G74-F74)</f>
        <v>0</v>
      </c>
      <c r="I74" s="9">
        <v>0</v>
      </c>
      <c r="J74" s="19"/>
    </row>
    <row r="75" spans="1:10" ht="25.5" x14ac:dyDescent="0.25">
      <c r="A75" s="32"/>
      <c r="B75" s="54"/>
      <c r="C75" s="35"/>
      <c r="D75" s="19" t="s">
        <v>18</v>
      </c>
      <c r="E75" s="6">
        <v>0</v>
      </c>
      <c r="F75" s="6">
        <v>0</v>
      </c>
      <c r="G75" s="6">
        <v>0</v>
      </c>
      <c r="H75" s="6">
        <f t="shared" si="21"/>
        <v>0</v>
      </c>
      <c r="I75" s="7">
        <v>0</v>
      </c>
      <c r="J75" s="19"/>
    </row>
    <row r="76" spans="1:10" ht="30.75" customHeight="1" x14ac:dyDescent="0.25">
      <c r="A76" s="32"/>
      <c r="B76" s="54"/>
      <c r="C76" s="35"/>
      <c r="D76" s="19" t="s">
        <v>19</v>
      </c>
      <c r="E76" s="6">
        <v>0</v>
      </c>
      <c r="F76" s="6">
        <v>0</v>
      </c>
      <c r="G76" s="6">
        <v>0</v>
      </c>
      <c r="H76" s="6">
        <f t="shared" si="21"/>
        <v>0</v>
      </c>
      <c r="I76" s="7">
        <v>0</v>
      </c>
      <c r="J76" s="19"/>
    </row>
    <row r="77" spans="1:10" ht="30.75" customHeight="1" x14ac:dyDescent="0.25">
      <c r="A77" s="32"/>
      <c r="B77" s="54"/>
      <c r="C77" s="35"/>
      <c r="D77" s="19" t="s">
        <v>20</v>
      </c>
      <c r="E77" s="6">
        <v>23893.200000000001</v>
      </c>
      <c r="F77" s="6">
        <v>0</v>
      </c>
      <c r="G77" s="6">
        <v>0</v>
      </c>
      <c r="H77" s="6">
        <f t="shared" si="21"/>
        <v>0</v>
      </c>
      <c r="I77" s="7">
        <v>0</v>
      </c>
      <c r="J77" s="19"/>
    </row>
    <row r="78" spans="1:10" ht="25.5" x14ac:dyDescent="0.25">
      <c r="A78" s="33"/>
      <c r="B78" s="55"/>
      <c r="C78" s="36"/>
      <c r="D78" s="19" t="s">
        <v>21</v>
      </c>
      <c r="E78" s="6">
        <v>0</v>
      </c>
      <c r="F78" s="6">
        <v>0</v>
      </c>
      <c r="G78" s="6">
        <v>0</v>
      </c>
      <c r="H78" s="6">
        <f t="shared" si="21"/>
        <v>0</v>
      </c>
      <c r="I78" s="7">
        <v>0</v>
      </c>
      <c r="J78" s="19"/>
    </row>
    <row r="79" spans="1:10" ht="14.25" customHeight="1" x14ac:dyDescent="0.25">
      <c r="A79" s="31" t="s">
        <v>50</v>
      </c>
      <c r="B79" s="40" t="s">
        <v>53</v>
      </c>
      <c r="C79" s="39" t="s">
        <v>33</v>
      </c>
      <c r="D79" s="19" t="s">
        <v>17</v>
      </c>
      <c r="E79" s="8">
        <f>SUM(E80:E83)</f>
        <v>57958.8</v>
      </c>
      <c r="F79" s="8">
        <f t="shared" ref="F79:G79" si="22">SUM(F80:F83)</f>
        <v>57958.8</v>
      </c>
      <c r="G79" s="8">
        <f t="shared" si="22"/>
        <v>16201.300000000001</v>
      </c>
      <c r="H79" s="8">
        <f t="shared" ref="H79:H83" si="23">SUM(G79-F79)</f>
        <v>-41757.5</v>
      </c>
      <c r="I79" s="9">
        <f t="shared" ref="I79:I83" si="24">SUM(G79/F79*100%)</f>
        <v>0.27953132224959798</v>
      </c>
      <c r="J79" s="19"/>
    </row>
    <row r="80" spans="1:10" ht="25.5" x14ac:dyDescent="0.25">
      <c r="A80" s="32"/>
      <c r="B80" s="40"/>
      <c r="C80" s="39"/>
      <c r="D80" s="19" t="s">
        <v>18</v>
      </c>
      <c r="E80" s="6">
        <v>0</v>
      </c>
      <c r="F80" s="6">
        <v>0</v>
      </c>
      <c r="G80" s="6">
        <v>0</v>
      </c>
      <c r="H80" s="6">
        <f t="shared" si="23"/>
        <v>0</v>
      </c>
      <c r="I80" s="7">
        <v>0</v>
      </c>
      <c r="J80" s="19"/>
    </row>
    <row r="81" spans="1:10" ht="30.75" customHeight="1" x14ac:dyDescent="0.25">
      <c r="A81" s="32"/>
      <c r="B81" s="40"/>
      <c r="C81" s="39"/>
      <c r="D81" s="19" t="s">
        <v>19</v>
      </c>
      <c r="E81" s="6">
        <v>0</v>
      </c>
      <c r="F81" s="6">
        <v>0</v>
      </c>
      <c r="G81" s="6">
        <v>0</v>
      </c>
      <c r="H81" s="6">
        <f t="shared" si="23"/>
        <v>0</v>
      </c>
      <c r="I81" s="7">
        <v>0</v>
      </c>
      <c r="J81" s="19"/>
    </row>
    <row r="82" spans="1:10" ht="30.75" customHeight="1" x14ac:dyDescent="0.25">
      <c r="A82" s="32"/>
      <c r="B82" s="40"/>
      <c r="C82" s="39"/>
      <c r="D82" s="19" t="s">
        <v>20</v>
      </c>
      <c r="E82" s="6">
        <v>51085.8</v>
      </c>
      <c r="F82" s="6">
        <v>51085.8</v>
      </c>
      <c r="G82" s="6">
        <v>15750.7</v>
      </c>
      <c r="H82" s="6">
        <f t="shared" si="23"/>
        <v>-35335.100000000006</v>
      </c>
      <c r="I82" s="7">
        <f t="shared" si="24"/>
        <v>0.30831855427535637</v>
      </c>
      <c r="J82" s="19"/>
    </row>
    <row r="83" spans="1:10" ht="25.5" x14ac:dyDescent="0.25">
      <c r="A83" s="33"/>
      <c r="B83" s="40"/>
      <c r="C83" s="39"/>
      <c r="D83" s="19" t="s">
        <v>21</v>
      </c>
      <c r="E83" s="6">
        <v>6873</v>
      </c>
      <c r="F83" s="6">
        <v>6873</v>
      </c>
      <c r="G83" s="6">
        <v>450.6</v>
      </c>
      <c r="H83" s="6">
        <f t="shared" si="23"/>
        <v>-6422.4</v>
      </c>
      <c r="I83" s="7">
        <f t="shared" si="24"/>
        <v>6.5560890440855529E-2</v>
      </c>
      <c r="J83" s="19"/>
    </row>
    <row r="84" spans="1:10" ht="14.25" customHeight="1" x14ac:dyDescent="0.25">
      <c r="A84" s="37" t="s">
        <v>51</v>
      </c>
      <c r="B84" s="40" t="s">
        <v>54</v>
      </c>
      <c r="C84" s="39" t="s">
        <v>33</v>
      </c>
      <c r="D84" s="19" t="s">
        <v>17</v>
      </c>
      <c r="E84" s="8">
        <f>SUM(E85:E88)</f>
        <v>734.2</v>
      </c>
      <c r="F84" s="8">
        <f t="shared" ref="F84:G84" si="25">SUM(F85:F88)</f>
        <v>734.2</v>
      </c>
      <c r="G84" s="8">
        <f t="shared" si="25"/>
        <v>304.2</v>
      </c>
      <c r="H84" s="8">
        <f t="shared" ref="H84:H94" si="26">SUM(G84-F84)</f>
        <v>-430.00000000000006</v>
      </c>
      <c r="I84" s="9">
        <f t="shared" ref="I84:I98" si="27">SUM(G84/F84*100%)</f>
        <v>0.4143285208390084</v>
      </c>
      <c r="J84" s="19"/>
    </row>
    <row r="85" spans="1:10" ht="25.5" x14ac:dyDescent="0.25">
      <c r="A85" s="37"/>
      <c r="B85" s="40"/>
      <c r="C85" s="39"/>
      <c r="D85" s="19" t="s">
        <v>18</v>
      </c>
      <c r="E85" s="6">
        <v>0</v>
      </c>
      <c r="F85" s="6">
        <v>0</v>
      </c>
      <c r="G85" s="6">
        <v>0</v>
      </c>
      <c r="H85" s="6">
        <f t="shared" si="26"/>
        <v>0</v>
      </c>
      <c r="I85" s="7">
        <v>0</v>
      </c>
      <c r="J85" s="19"/>
    </row>
    <row r="86" spans="1:10" ht="30.75" customHeight="1" x14ac:dyDescent="0.25">
      <c r="A86" s="37"/>
      <c r="B86" s="40"/>
      <c r="C86" s="39"/>
      <c r="D86" s="19" t="s">
        <v>19</v>
      </c>
      <c r="E86" s="6">
        <v>0</v>
      </c>
      <c r="F86" s="6">
        <v>0</v>
      </c>
      <c r="G86" s="6">
        <v>0</v>
      </c>
      <c r="H86" s="6">
        <f t="shared" si="26"/>
        <v>0</v>
      </c>
      <c r="I86" s="7">
        <v>0</v>
      </c>
      <c r="J86" s="19"/>
    </row>
    <row r="87" spans="1:10" ht="30.75" customHeight="1" x14ac:dyDescent="0.25">
      <c r="A87" s="37"/>
      <c r="B87" s="40"/>
      <c r="C87" s="39"/>
      <c r="D87" s="19" t="s">
        <v>20</v>
      </c>
      <c r="E87" s="6">
        <v>734.2</v>
      </c>
      <c r="F87" s="6">
        <v>734.2</v>
      </c>
      <c r="G87" s="6">
        <v>304.2</v>
      </c>
      <c r="H87" s="6">
        <f t="shared" si="26"/>
        <v>-430.00000000000006</v>
      </c>
      <c r="I87" s="7">
        <f t="shared" si="27"/>
        <v>0.4143285208390084</v>
      </c>
      <c r="J87" s="19"/>
    </row>
    <row r="88" spans="1:10" ht="25.5" x14ac:dyDescent="0.25">
      <c r="A88" s="37"/>
      <c r="B88" s="40"/>
      <c r="C88" s="39"/>
      <c r="D88" s="19" t="s">
        <v>21</v>
      </c>
      <c r="E88" s="6">
        <v>0</v>
      </c>
      <c r="F88" s="6">
        <v>0</v>
      </c>
      <c r="G88" s="6">
        <v>0</v>
      </c>
      <c r="H88" s="6">
        <f t="shared" si="26"/>
        <v>0</v>
      </c>
      <c r="I88" s="7">
        <v>0</v>
      </c>
      <c r="J88" s="19"/>
    </row>
    <row r="89" spans="1:10" ht="14.25" customHeight="1" x14ac:dyDescent="0.25">
      <c r="A89" s="37" t="s">
        <v>70</v>
      </c>
      <c r="B89" s="40" t="s">
        <v>71</v>
      </c>
      <c r="C89" s="39" t="s">
        <v>34</v>
      </c>
      <c r="D89" s="19" t="s">
        <v>17</v>
      </c>
      <c r="E89" s="8">
        <f>SUM(E90:E93)</f>
        <v>0</v>
      </c>
      <c r="F89" s="8">
        <f t="shared" ref="F89:G89" si="28">SUM(F90:F93)</f>
        <v>477862.9</v>
      </c>
      <c r="G89" s="8">
        <f t="shared" si="28"/>
        <v>0</v>
      </c>
      <c r="H89" s="8">
        <f t="shared" ref="H89:H93" si="29">SUM(G89-F89)</f>
        <v>-477862.9</v>
      </c>
      <c r="I89" s="9">
        <f t="shared" ref="I89:I92" si="30">SUM(G89/F89*100%)</f>
        <v>0</v>
      </c>
      <c r="J89" s="19"/>
    </row>
    <row r="90" spans="1:10" ht="25.5" x14ac:dyDescent="0.25">
      <c r="A90" s="37"/>
      <c r="B90" s="40"/>
      <c r="C90" s="39"/>
      <c r="D90" s="19" t="s">
        <v>18</v>
      </c>
      <c r="E90" s="6">
        <v>0</v>
      </c>
      <c r="F90" s="6">
        <v>113717.1</v>
      </c>
      <c r="G90" s="6">
        <v>0</v>
      </c>
      <c r="H90" s="6">
        <f t="shared" si="29"/>
        <v>-113717.1</v>
      </c>
      <c r="I90" s="7">
        <f t="shared" si="30"/>
        <v>0</v>
      </c>
      <c r="J90" s="19"/>
    </row>
    <row r="91" spans="1:10" ht="30.75" customHeight="1" x14ac:dyDescent="0.25">
      <c r="A91" s="37"/>
      <c r="B91" s="40"/>
      <c r="C91" s="39"/>
      <c r="D91" s="19" t="s">
        <v>19</v>
      </c>
      <c r="E91" s="6">
        <v>0</v>
      </c>
      <c r="F91" s="6">
        <v>340252.7</v>
      </c>
      <c r="G91" s="6">
        <v>0</v>
      </c>
      <c r="H91" s="6">
        <f t="shared" si="29"/>
        <v>-340252.7</v>
      </c>
      <c r="I91" s="7">
        <f t="shared" si="30"/>
        <v>0</v>
      </c>
      <c r="J91" s="19"/>
    </row>
    <row r="92" spans="1:10" ht="30.75" customHeight="1" x14ac:dyDescent="0.25">
      <c r="A92" s="37"/>
      <c r="B92" s="40"/>
      <c r="C92" s="39"/>
      <c r="D92" s="19" t="s">
        <v>20</v>
      </c>
      <c r="E92" s="6">
        <v>0</v>
      </c>
      <c r="F92" s="6">
        <v>23893.1</v>
      </c>
      <c r="G92" s="6">
        <v>0</v>
      </c>
      <c r="H92" s="6">
        <f t="shared" si="29"/>
        <v>-23893.1</v>
      </c>
      <c r="I92" s="7">
        <f t="shared" si="30"/>
        <v>0</v>
      </c>
      <c r="J92" s="19"/>
    </row>
    <row r="93" spans="1:10" ht="25.5" x14ac:dyDescent="0.25">
      <c r="A93" s="37"/>
      <c r="B93" s="40"/>
      <c r="C93" s="39"/>
      <c r="D93" s="19" t="s">
        <v>21</v>
      </c>
      <c r="E93" s="6">
        <v>0</v>
      </c>
      <c r="F93" s="6">
        <v>0</v>
      </c>
      <c r="G93" s="6">
        <v>0</v>
      </c>
      <c r="H93" s="6">
        <f t="shared" si="29"/>
        <v>0</v>
      </c>
      <c r="I93" s="7">
        <v>0</v>
      </c>
      <c r="J93" s="19"/>
    </row>
    <row r="94" spans="1:10" ht="15" customHeight="1" x14ac:dyDescent="0.25">
      <c r="A94" s="41" t="s">
        <v>22</v>
      </c>
      <c r="B94" s="42"/>
      <c r="C94" s="47"/>
      <c r="D94" s="22" t="s">
        <v>17</v>
      </c>
      <c r="E94" s="8">
        <f>SUM(E95:E98)</f>
        <v>1825181.1</v>
      </c>
      <c r="F94" s="8">
        <f>SUM(F95:F98)</f>
        <v>2315136.7999999998</v>
      </c>
      <c r="G94" s="8">
        <f>SUM(G95:G98)</f>
        <v>331240.90000000002</v>
      </c>
      <c r="H94" s="8">
        <f t="shared" si="26"/>
        <v>-1983895.9</v>
      </c>
      <c r="I94" s="9">
        <f t="shared" si="27"/>
        <v>0.14307616724851854</v>
      </c>
      <c r="J94" s="19"/>
    </row>
    <row r="95" spans="1:10" ht="25.5" x14ac:dyDescent="0.25">
      <c r="A95" s="43"/>
      <c r="B95" s="44"/>
      <c r="C95" s="48"/>
      <c r="D95" s="19" t="s">
        <v>18</v>
      </c>
      <c r="E95" s="6">
        <f>SUM(E15+E20+E25+E30+E35+E40+E45+E50+E55+E60+E65+E70+E75+E80+E85+E90)</f>
        <v>0</v>
      </c>
      <c r="F95" s="6">
        <f t="shared" ref="F95:G95" si="31">SUM(F15+F20+F25+F30+F35+F40+F45+F50+F55+F60+F65+F70+F75+F80+F85+F90)</f>
        <v>127580.8</v>
      </c>
      <c r="G95" s="6">
        <f t="shared" si="31"/>
        <v>0</v>
      </c>
      <c r="H95" s="6">
        <f>SUM(H15+H20+H25+H30+H35+H40+H45+H50+H55+H60+H65+H70+H75+H80+H85+H90)</f>
        <v>-127580.8</v>
      </c>
      <c r="I95" s="7">
        <f t="shared" si="27"/>
        <v>0</v>
      </c>
      <c r="J95" s="19"/>
    </row>
    <row r="96" spans="1:10" ht="29.25" customHeight="1" x14ac:dyDescent="0.25">
      <c r="A96" s="43"/>
      <c r="B96" s="44"/>
      <c r="C96" s="48"/>
      <c r="D96" s="19" t="s">
        <v>19</v>
      </c>
      <c r="E96" s="6">
        <f>SUM(E16+E21+E26+E31+E36+E41+E46+E51+E56+E61+E66+E71+E76+E81+E86+E91)</f>
        <v>1313768.1000000001</v>
      </c>
      <c r="F96" s="6">
        <f t="shared" ref="F96:G96" si="32">SUM(F16+F21+F26+F31+F36+F41+F46+F51+F56+F61+F66+F71+F76+F81+F86+F91)</f>
        <v>1675271.6</v>
      </c>
      <c r="G96" s="6">
        <f t="shared" si="32"/>
        <v>226932.6</v>
      </c>
      <c r="H96" s="6">
        <f>SUM(H16+H21+H26+H31+H36+H41+H46+H51+H56+H61+H66+H71+H76+H81+H86+H91)</f>
        <v>-1448339.0000000002</v>
      </c>
      <c r="I96" s="7">
        <f t="shared" si="27"/>
        <v>0.13546018448590663</v>
      </c>
      <c r="J96" s="19"/>
    </row>
    <row r="97" spans="1:10" x14ac:dyDescent="0.25">
      <c r="A97" s="43"/>
      <c r="B97" s="44"/>
      <c r="C97" s="48"/>
      <c r="D97" s="19" t="s">
        <v>20</v>
      </c>
      <c r="E97" s="6">
        <f>SUM(E17+E22+E27+E32+E37+E42+E47+E52+E57+E62+E67+E72+E77+E82+E87+E92)</f>
        <v>374988.2</v>
      </c>
      <c r="F97" s="6">
        <f t="shared" ref="F97:G97" si="33">SUM(F17+F22+F27+F32+F37+F42+F47+F52+F57+F62+F67+F72+F77+F82+F87+F92)</f>
        <v>375859.6</v>
      </c>
      <c r="G97" s="6">
        <f t="shared" si="33"/>
        <v>82258.89999999998</v>
      </c>
      <c r="H97" s="6">
        <f>SUM(H17+H22+H27+H32+H37+H42+H47+H52+H57+H62+H67+H72+H77+H82+H87+H92)</f>
        <v>-293600.69999999995</v>
      </c>
      <c r="I97" s="7">
        <f t="shared" si="27"/>
        <v>0.21885539174734392</v>
      </c>
      <c r="J97" s="19"/>
    </row>
    <row r="98" spans="1:10" ht="25.5" x14ac:dyDescent="0.25">
      <c r="A98" s="45"/>
      <c r="B98" s="46"/>
      <c r="C98" s="49"/>
      <c r="D98" s="19" t="s">
        <v>21</v>
      </c>
      <c r="E98" s="6">
        <f>SUM(E18+E23+E28+E33+E38+E43+E48+E53+E58+E63+E68+E73+E78+E83+E88+E93)</f>
        <v>136424.79999999999</v>
      </c>
      <c r="F98" s="6">
        <f t="shared" ref="F98:G98" si="34">SUM(F18+F23+F28+F33+F38+F43+F48+F53+F58+F63+F68+F73+F78+F83+F88+F93)</f>
        <v>136424.79999999999</v>
      </c>
      <c r="G98" s="6">
        <f t="shared" si="34"/>
        <v>22049.399999999998</v>
      </c>
      <c r="H98" s="6">
        <f>SUM(H18+H23+H28+H33+H38+H43+H48+H53+H58+H63+H68+H73+H78+H83+H88+H93)</f>
        <v>-114375.4</v>
      </c>
      <c r="I98" s="7">
        <f t="shared" si="27"/>
        <v>0.16162310664923094</v>
      </c>
      <c r="J98" s="19"/>
    </row>
    <row r="99" spans="1:10" x14ac:dyDescent="0.25">
      <c r="A99" s="27" t="s">
        <v>59</v>
      </c>
      <c r="B99" s="27"/>
      <c r="C99" s="10"/>
      <c r="D99" s="19"/>
      <c r="E99" s="6"/>
      <c r="F99" s="6"/>
      <c r="G99" s="6"/>
      <c r="H99" s="6"/>
      <c r="I99" s="7"/>
      <c r="J99" s="19"/>
    </row>
    <row r="100" spans="1:10" x14ac:dyDescent="0.25">
      <c r="A100" s="38" t="s">
        <v>60</v>
      </c>
      <c r="B100" s="38"/>
      <c r="C100" s="27"/>
      <c r="D100" s="22" t="s">
        <v>17</v>
      </c>
      <c r="E100" s="8">
        <f>SUM(E101:E104)</f>
        <v>23893.200000000001</v>
      </c>
      <c r="F100" s="8">
        <f>SUM(F101:F104)</f>
        <v>477862.9</v>
      </c>
      <c r="G100" s="8">
        <f>SUM(G101:G104)</f>
        <v>0</v>
      </c>
      <c r="H100" s="8">
        <f t="shared" si="6"/>
        <v>-477862.9</v>
      </c>
      <c r="I100" s="9">
        <f t="shared" ref="I100:I109" si="35">SUM(G100/F100*100%)</f>
        <v>0</v>
      </c>
      <c r="J100" s="19"/>
    </row>
    <row r="101" spans="1:10" ht="25.5" x14ac:dyDescent="0.25">
      <c r="A101" s="38"/>
      <c r="B101" s="38"/>
      <c r="C101" s="27"/>
      <c r="D101" s="19" t="s">
        <v>18</v>
      </c>
      <c r="E101" s="6">
        <f>SUM(E60+E75+E90)</f>
        <v>0</v>
      </c>
      <c r="F101" s="6">
        <f t="shared" ref="F101:G101" si="36">SUM(F60+F75+F90)</f>
        <v>113717.1</v>
      </c>
      <c r="G101" s="6">
        <f t="shared" si="36"/>
        <v>0</v>
      </c>
      <c r="H101" s="6">
        <f t="shared" ref="H101:H105" si="37">SUM(G101-F101)</f>
        <v>-113717.1</v>
      </c>
      <c r="I101" s="7">
        <f t="shared" si="35"/>
        <v>0</v>
      </c>
      <c r="J101" s="19"/>
    </row>
    <row r="102" spans="1:10" ht="29.25" customHeight="1" x14ac:dyDescent="0.25">
      <c r="A102" s="38"/>
      <c r="B102" s="38"/>
      <c r="C102" s="27"/>
      <c r="D102" s="19" t="s">
        <v>19</v>
      </c>
      <c r="E102" s="6">
        <f t="shared" ref="E102:G104" si="38">SUM(E61+E76+E91)</f>
        <v>0</v>
      </c>
      <c r="F102" s="6">
        <f t="shared" si="38"/>
        <v>340252.7</v>
      </c>
      <c r="G102" s="6">
        <f t="shared" si="38"/>
        <v>0</v>
      </c>
      <c r="H102" s="6">
        <f>SUM(G102-F102)</f>
        <v>-340252.7</v>
      </c>
      <c r="I102" s="7">
        <f t="shared" si="35"/>
        <v>0</v>
      </c>
      <c r="J102" s="19"/>
    </row>
    <row r="103" spans="1:10" x14ac:dyDescent="0.25">
      <c r="A103" s="38"/>
      <c r="B103" s="38"/>
      <c r="C103" s="27"/>
      <c r="D103" s="19" t="s">
        <v>20</v>
      </c>
      <c r="E103" s="6">
        <f t="shared" si="38"/>
        <v>23893.200000000001</v>
      </c>
      <c r="F103" s="6">
        <f t="shared" si="38"/>
        <v>23893.1</v>
      </c>
      <c r="G103" s="6">
        <f t="shared" si="38"/>
        <v>0</v>
      </c>
      <c r="H103" s="6">
        <f>SUM(G103-F103)</f>
        <v>-23893.1</v>
      </c>
      <c r="I103" s="7">
        <f t="shared" ref="I103" si="39">SUM(G103/F103*100%)</f>
        <v>0</v>
      </c>
      <c r="J103" s="19"/>
    </row>
    <row r="104" spans="1:10" ht="25.5" x14ac:dyDescent="0.25">
      <c r="A104" s="38"/>
      <c r="B104" s="38"/>
      <c r="C104" s="27"/>
      <c r="D104" s="19" t="s">
        <v>21</v>
      </c>
      <c r="E104" s="6">
        <f t="shared" si="38"/>
        <v>0</v>
      </c>
      <c r="F104" s="6">
        <f t="shared" si="38"/>
        <v>0</v>
      </c>
      <c r="G104" s="6">
        <f t="shared" si="38"/>
        <v>0</v>
      </c>
      <c r="H104" s="6">
        <f t="shared" si="37"/>
        <v>0</v>
      </c>
      <c r="I104" s="7">
        <v>0</v>
      </c>
      <c r="J104" s="19"/>
    </row>
    <row r="105" spans="1:10" x14ac:dyDescent="0.25">
      <c r="A105" s="38" t="s">
        <v>23</v>
      </c>
      <c r="B105" s="38"/>
      <c r="C105" s="27"/>
      <c r="D105" s="22" t="s">
        <v>17</v>
      </c>
      <c r="E105" s="8">
        <f>SUM(E106:E109)</f>
        <v>1801287.9000000001</v>
      </c>
      <c r="F105" s="8">
        <f t="shared" ref="F105:G105" si="40">SUM(F106:F109)</f>
        <v>1837273.9000000001</v>
      </c>
      <c r="G105" s="8">
        <f t="shared" si="40"/>
        <v>331240.90000000002</v>
      </c>
      <c r="H105" s="8">
        <f t="shared" si="37"/>
        <v>-1506033</v>
      </c>
      <c r="I105" s="9">
        <f t="shared" si="35"/>
        <v>0.18028934063669005</v>
      </c>
      <c r="J105" s="19"/>
    </row>
    <row r="106" spans="1:10" ht="25.5" x14ac:dyDescent="0.25">
      <c r="A106" s="38"/>
      <c r="B106" s="38"/>
      <c r="C106" s="27"/>
      <c r="D106" s="19" t="s">
        <v>18</v>
      </c>
      <c r="E106" s="6">
        <f>SUM(E95-E101)</f>
        <v>0</v>
      </c>
      <c r="F106" s="6">
        <f t="shared" ref="F106:H106" si="41">SUM(F95-F101)</f>
        <v>13863.699999999997</v>
      </c>
      <c r="G106" s="6">
        <f t="shared" si="41"/>
        <v>0</v>
      </c>
      <c r="H106" s="6">
        <f t="shared" si="41"/>
        <v>-13863.699999999997</v>
      </c>
      <c r="I106" s="7">
        <f t="shared" si="35"/>
        <v>0</v>
      </c>
      <c r="J106" s="19"/>
    </row>
    <row r="107" spans="1:10" ht="28.5" customHeight="1" x14ac:dyDescent="0.25">
      <c r="A107" s="38"/>
      <c r="B107" s="38"/>
      <c r="C107" s="27"/>
      <c r="D107" s="19" t="s">
        <v>19</v>
      </c>
      <c r="E107" s="6">
        <f t="shared" ref="E107:H109" si="42">SUM(E96-E102)</f>
        <v>1313768.1000000001</v>
      </c>
      <c r="F107" s="6">
        <f t="shared" si="42"/>
        <v>1335018.9000000001</v>
      </c>
      <c r="G107" s="6">
        <f t="shared" si="42"/>
        <v>226932.6</v>
      </c>
      <c r="H107" s="6">
        <f t="shared" si="42"/>
        <v>-1108086.3000000003</v>
      </c>
      <c r="I107" s="7">
        <f t="shared" si="35"/>
        <v>0.1699845597691538</v>
      </c>
      <c r="J107" s="19"/>
    </row>
    <row r="108" spans="1:10" x14ac:dyDescent="0.25">
      <c r="A108" s="38"/>
      <c r="B108" s="38"/>
      <c r="C108" s="27"/>
      <c r="D108" s="19" t="s">
        <v>20</v>
      </c>
      <c r="E108" s="6">
        <f t="shared" si="42"/>
        <v>351095</v>
      </c>
      <c r="F108" s="6">
        <f t="shared" si="42"/>
        <v>351966.5</v>
      </c>
      <c r="G108" s="6">
        <f t="shared" si="42"/>
        <v>82258.89999999998</v>
      </c>
      <c r="H108" s="6">
        <f t="shared" si="42"/>
        <v>-269707.59999999998</v>
      </c>
      <c r="I108" s="7">
        <f t="shared" si="35"/>
        <v>0.23371229932394127</v>
      </c>
      <c r="J108" s="19"/>
    </row>
    <row r="109" spans="1:10" ht="30.75" customHeight="1" x14ac:dyDescent="0.25">
      <c r="A109" s="38"/>
      <c r="B109" s="38"/>
      <c r="C109" s="27"/>
      <c r="D109" s="19" t="s">
        <v>21</v>
      </c>
      <c r="E109" s="6">
        <f t="shared" si="42"/>
        <v>136424.79999999999</v>
      </c>
      <c r="F109" s="6">
        <f t="shared" si="42"/>
        <v>136424.79999999999</v>
      </c>
      <c r="G109" s="6">
        <f t="shared" si="42"/>
        <v>22049.399999999998</v>
      </c>
      <c r="H109" s="6">
        <f t="shared" si="42"/>
        <v>-114375.4</v>
      </c>
      <c r="I109" s="7">
        <f t="shared" si="35"/>
        <v>0.16162310664923094</v>
      </c>
      <c r="J109" s="19"/>
    </row>
    <row r="110" spans="1:10" x14ac:dyDescent="0.25">
      <c r="A110" s="27" t="s">
        <v>59</v>
      </c>
      <c r="B110" s="27"/>
      <c r="C110" s="10"/>
      <c r="D110" s="19"/>
      <c r="E110" s="6"/>
      <c r="F110" s="6"/>
      <c r="G110" s="6"/>
      <c r="H110" s="6"/>
      <c r="I110" s="7"/>
      <c r="J110" s="19"/>
    </row>
    <row r="111" spans="1:10" x14ac:dyDescent="0.25">
      <c r="A111" s="27" t="s">
        <v>56</v>
      </c>
      <c r="B111" s="27"/>
      <c r="C111" s="27" t="s">
        <v>33</v>
      </c>
      <c r="D111" s="22" t="s">
        <v>17</v>
      </c>
      <c r="E111" s="8">
        <f>SUM(E112:E115)</f>
        <v>1787487.9000000001</v>
      </c>
      <c r="F111" s="8">
        <f t="shared" ref="F111:G111" si="43">SUM(F112:F115)</f>
        <v>1823473.9000000001</v>
      </c>
      <c r="G111" s="8">
        <f t="shared" si="43"/>
        <v>331240.90000000002</v>
      </c>
      <c r="H111" s="8">
        <f t="shared" ref="H111:H121" si="44">SUM(G111-F111)</f>
        <v>-1492233</v>
      </c>
      <c r="I111" s="9">
        <f t="shared" ref="I111:I125" si="45">SUM(G111/F111*100%)</f>
        <v>0.18165376537607694</v>
      </c>
      <c r="J111" s="19"/>
    </row>
    <row r="112" spans="1:10" ht="25.5" x14ac:dyDescent="0.25">
      <c r="A112" s="27"/>
      <c r="B112" s="27"/>
      <c r="C112" s="27"/>
      <c r="D112" s="19" t="s">
        <v>18</v>
      </c>
      <c r="E112" s="6">
        <f>SUM(E95-E101-E65-E50)</f>
        <v>0</v>
      </c>
      <c r="F112" s="6">
        <f t="shared" ref="F112:H112" si="46">SUM(F95-F101-F65-F50)</f>
        <v>13863.699999999997</v>
      </c>
      <c r="G112" s="6">
        <f t="shared" si="46"/>
        <v>0</v>
      </c>
      <c r="H112" s="6">
        <f t="shared" si="46"/>
        <v>-13863.699999999997</v>
      </c>
      <c r="I112" s="7">
        <f t="shared" si="45"/>
        <v>0</v>
      </c>
      <c r="J112" s="19"/>
    </row>
    <row r="113" spans="1:10" ht="34.5" customHeight="1" x14ac:dyDescent="0.25">
      <c r="A113" s="27"/>
      <c r="B113" s="27"/>
      <c r="C113" s="27"/>
      <c r="D113" s="19" t="s">
        <v>19</v>
      </c>
      <c r="E113" s="6">
        <f t="shared" ref="E113:H115" si="47">SUM(E96-E102-E66-E51)</f>
        <v>1313768.1000000001</v>
      </c>
      <c r="F113" s="6">
        <f t="shared" si="47"/>
        <v>1335018.9000000001</v>
      </c>
      <c r="G113" s="6">
        <f t="shared" si="47"/>
        <v>226932.6</v>
      </c>
      <c r="H113" s="6">
        <f t="shared" si="47"/>
        <v>-1108086.3000000003</v>
      </c>
      <c r="I113" s="7">
        <f t="shared" si="45"/>
        <v>0.1699845597691538</v>
      </c>
      <c r="J113" s="19"/>
    </row>
    <row r="114" spans="1:10" x14ac:dyDescent="0.25">
      <c r="A114" s="27"/>
      <c r="B114" s="27"/>
      <c r="C114" s="27"/>
      <c r="D114" s="19" t="s">
        <v>20</v>
      </c>
      <c r="E114" s="6">
        <f t="shared" si="47"/>
        <v>337295</v>
      </c>
      <c r="F114" s="6">
        <f t="shared" si="47"/>
        <v>338166.5</v>
      </c>
      <c r="G114" s="6">
        <f t="shared" si="47"/>
        <v>82258.89999999998</v>
      </c>
      <c r="H114" s="6">
        <f t="shared" si="47"/>
        <v>-255907.59999999998</v>
      </c>
      <c r="I114" s="7">
        <f t="shared" si="45"/>
        <v>0.24324970096091711</v>
      </c>
      <c r="J114" s="19"/>
    </row>
    <row r="115" spans="1:10" ht="25.5" x14ac:dyDescent="0.25">
      <c r="A115" s="27"/>
      <c r="B115" s="27"/>
      <c r="C115" s="27"/>
      <c r="D115" s="19" t="s">
        <v>21</v>
      </c>
      <c r="E115" s="6">
        <f t="shared" si="47"/>
        <v>136424.79999999999</v>
      </c>
      <c r="F115" s="6">
        <f t="shared" si="47"/>
        <v>136424.79999999999</v>
      </c>
      <c r="G115" s="6">
        <f t="shared" si="47"/>
        <v>22049.399999999998</v>
      </c>
      <c r="H115" s="6">
        <f t="shared" si="47"/>
        <v>-114375.4</v>
      </c>
      <c r="I115" s="7">
        <f t="shared" si="45"/>
        <v>0.16162310664923094</v>
      </c>
      <c r="J115" s="19"/>
    </row>
    <row r="116" spans="1:10" x14ac:dyDescent="0.25">
      <c r="A116" s="27" t="s">
        <v>57</v>
      </c>
      <c r="B116" s="27"/>
      <c r="C116" s="27" t="s">
        <v>34</v>
      </c>
      <c r="D116" s="22" t="s">
        <v>17</v>
      </c>
      <c r="E116" s="8">
        <f>SUM(E117:E120)</f>
        <v>23893.200000000001</v>
      </c>
      <c r="F116" s="8">
        <f t="shared" ref="F116:G116" si="48">SUM(F117:F120)</f>
        <v>477862.9</v>
      </c>
      <c r="G116" s="8">
        <f t="shared" si="48"/>
        <v>0</v>
      </c>
      <c r="H116" s="8">
        <f t="shared" ref="H116" si="49">SUM(G116-F116)</f>
        <v>-477862.9</v>
      </c>
      <c r="I116" s="9">
        <f t="shared" ref="I116:I120" si="50">SUM(G116/F116*100%)</f>
        <v>0</v>
      </c>
      <c r="J116" s="19"/>
    </row>
    <row r="117" spans="1:10" ht="25.5" x14ac:dyDescent="0.25">
      <c r="A117" s="27"/>
      <c r="B117" s="27"/>
      <c r="C117" s="27"/>
      <c r="D117" s="19" t="s">
        <v>18</v>
      </c>
      <c r="E117" s="6">
        <f>SUM(E60+E75+E90)</f>
        <v>0</v>
      </c>
      <c r="F117" s="6">
        <f t="shared" ref="F117:H117" si="51">SUM(F60+F75+F90)</f>
        <v>113717.1</v>
      </c>
      <c r="G117" s="6">
        <f t="shared" si="51"/>
        <v>0</v>
      </c>
      <c r="H117" s="6">
        <f t="shared" si="51"/>
        <v>-113717.1</v>
      </c>
      <c r="I117" s="7">
        <f t="shared" si="50"/>
        <v>0</v>
      </c>
      <c r="J117" s="19"/>
    </row>
    <row r="118" spans="1:10" ht="34.5" customHeight="1" x14ac:dyDescent="0.25">
      <c r="A118" s="27"/>
      <c r="B118" s="27"/>
      <c r="C118" s="27"/>
      <c r="D118" s="19" t="s">
        <v>19</v>
      </c>
      <c r="E118" s="6">
        <f t="shared" ref="E118:H120" si="52">SUM(E61+E76+E91)</f>
        <v>0</v>
      </c>
      <c r="F118" s="6">
        <f t="shared" si="52"/>
        <v>340252.7</v>
      </c>
      <c r="G118" s="6">
        <f t="shared" si="52"/>
        <v>0</v>
      </c>
      <c r="H118" s="6">
        <f t="shared" si="52"/>
        <v>-340252.7</v>
      </c>
      <c r="I118" s="7">
        <f t="shared" si="50"/>
        <v>0</v>
      </c>
      <c r="J118" s="19"/>
    </row>
    <row r="119" spans="1:10" x14ac:dyDescent="0.25">
      <c r="A119" s="27"/>
      <c r="B119" s="27"/>
      <c r="C119" s="27"/>
      <c r="D119" s="19" t="s">
        <v>20</v>
      </c>
      <c r="E119" s="6">
        <f t="shared" si="52"/>
        <v>23893.200000000001</v>
      </c>
      <c r="F119" s="6">
        <f t="shared" si="52"/>
        <v>23893.1</v>
      </c>
      <c r="G119" s="6">
        <f t="shared" si="52"/>
        <v>0</v>
      </c>
      <c r="H119" s="6">
        <f t="shared" si="52"/>
        <v>-23893.1</v>
      </c>
      <c r="I119" s="7">
        <f t="shared" si="50"/>
        <v>0</v>
      </c>
      <c r="J119" s="19"/>
    </row>
    <row r="120" spans="1:10" ht="25.5" x14ac:dyDescent="0.25">
      <c r="A120" s="27"/>
      <c r="B120" s="27"/>
      <c r="C120" s="27"/>
      <c r="D120" s="19" t="s">
        <v>21</v>
      </c>
      <c r="E120" s="6">
        <f t="shared" si="52"/>
        <v>0</v>
      </c>
      <c r="F120" s="6">
        <f t="shared" si="52"/>
        <v>0</v>
      </c>
      <c r="G120" s="6">
        <f t="shared" si="52"/>
        <v>0</v>
      </c>
      <c r="H120" s="6">
        <f t="shared" si="52"/>
        <v>0</v>
      </c>
      <c r="I120" s="7">
        <v>0</v>
      </c>
      <c r="J120" s="19"/>
    </row>
    <row r="121" spans="1:10" x14ac:dyDescent="0.25">
      <c r="A121" s="27" t="s">
        <v>58</v>
      </c>
      <c r="B121" s="27"/>
      <c r="C121" s="27" t="s">
        <v>55</v>
      </c>
      <c r="D121" s="22" t="s">
        <v>17</v>
      </c>
      <c r="E121" s="8">
        <f>SUM(E122:E125)</f>
        <v>13800</v>
      </c>
      <c r="F121" s="8">
        <f t="shared" ref="F121:G121" si="53">SUM(F122:F125)</f>
        <v>13800</v>
      </c>
      <c r="G121" s="8">
        <f t="shared" si="53"/>
        <v>0</v>
      </c>
      <c r="H121" s="8">
        <f t="shared" si="44"/>
        <v>-13800</v>
      </c>
      <c r="I121" s="9">
        <f t="shared" si="45"/>
        <v>0</v>
      </c>
      <c r="J121" s="19"/>
    </row>
    <row r="122" spans="1:10" ht="25.5" x14ac:dyDescent="0.25">
      <c r="A122" s="27"/>
      <c r="B122" s="27"/>
      <c r="C122" s="27"/>
      <c r="D122" s="19" t="s">
        <v>18</v>
      </c>
      <c r="E122" s="6">
        <f>SUM(E50+E65)</f>
        <v>0</v>
      </c>
      <c r="F122" s="6">
        <f t="shared" ref="F122:H122" si="54">SUM(F50+F65)</f>
        <v>0</v>
      </c>
      <c r="G122" s="6">
        <f t="shared" si="54"/>
        <v>0</v>
      </c>
      <c r="H122" s="6">
        <f t="shared" si="54"/>
        <v>0</v>
      </c>
      <c r="I122" s="7">
        <v>0</v>
      </c>
      <c r="J122" s="19"/>
    </row>
    <row r="123" spans="1:10" ht="25.5" x14ac:dyDescent="0.25">
      <c r="A123" s="27"/>
      <c r="B123" s="27"/>
      <c r="C123" s="27"/>
      <c r="D123" s="19" t="s">
        <v>19</v>
      </c>
      <c r="E123" s="6">
        <f t="shared" ref="E123:H125" si="55">SUM(E51+E66)</f>
        <v>0</v>
      </c>
      <c r="F123" s="6">
        <f t="shared" si="55"/>
        <v>0</v>
      </c>
      <c r="G123" s="6">
        <f t="shared" si="55"/>
        <v>0</v>
      </c>
      <c r="H123" s="6">
        <f t="shared" si="55"/>
        <v>0</v>
      </c>
      <c r="I123" s="7">
        <v>0</v>
      </c>
      <c r="J123" s="19"/>
    </row>
    <row r="124" spans="1:10" x14ac:dyDescent="0.25">
      <c r="A124" s="27"/>
      <c r="B124" s="27"/>
      <c r="C124" s="27"/>
      <c r="D124" s="19" t="s">
        <v>20</v>
      </c>
      <c r="E124" s="6">
        <f t="shared" si="55"/>
        <v>13800</v>
      </c>
      <c r="F124" s="6">
        <f t="shared" si="55"/>
        <v>13800</v>
      </c>
      <c r="G124" s="6">
        <f t="shared" si="55"/>
        <v>0</v>
      </c>
      <c r="H124" s="6">
        <f t="shared" si="55"/>
        <v>-13800</v>
      </c>
      <c r="I124" s="7">
        <f t="shared" si="45"/>
        <v>0</v>
      </c>
      <c r="J124" s="19"/>
    </row>
    <row r="125" spans="1:10" ht="25.5" x14ac:dyDescent="0.25">
      <c r="A125" s="27"/>
      <c r="B125" s="27"/>
      <c r="C125" s="27"/>
      <c r="D125" s="19" t="s">
        <v>21</v>
      </c>
      <c r="E125" s="6">
        <f t="shared" si="55"/>
        <v>0</v>
      </c>
      <c r="F125" s="6">
        <f t="shared" si="55"/>
        <v>0</v>
      </c>
      <c r="G125" s="6">
        <f t="shared" si="55"/>
        <v>0</v>
      </c>
      <c r="H125" s="6">
        <f t="shared" si="55"/>
        <v>0</v>
      </c>
      <c r="I125" s="7">
        <v>0</v>
      </c>
      <c r="J125" s="19"/>
    </row>
    <row r="126" spans="1:10" ht="15.75" x14ac:dyDescent="0.25">
      <c r="A126" s="3"/>
    </row>
    <row r="127" spans="1:10" x14ac:dyDescent="0.25">
      <c r="A127" s="4" t="s">
        <v>24</v>
      </c>
    </row>
    <row r="128" spans="1:10" x14ac:dyDescent="0.25">
      <c r="A128" s="23" t="s">
        <v>42</v>
      </c>
      <c r="B128" s="23"/>
      <c r="C128" s="23"/>
      <c r="D128" s="23"/>
      <c r="E128" s="23"/>
      <c r="F128" s="23"/>
      <c r="G128" s="23"/>
      <c r="H128" s="23"/>
      <c r="I128" s="23"/>
      <c r="J128" s="23"/>
    </row>
    <row r="129" spans="1:10" x14ac:dyDescent="0.25">
      <c r="A129" s="23" t="s">
        <v>40</v>
      </c>
      <c r="B129" s="23"/>
      <c r="C129" s="23"/>
      <c r="D129" s="23"/>
      <c r="E129" s="23"/>
      <c r="F129" s="23"/>
      <c r="G129" s="23"/>
      <c r="H129" s="23"/>
      <c r="I129" s="23"/>
      <c r="J129" s="23"/>
    </row>
    <row r="130" spans="1:10" x14ac:dyDescent="0.25">
      <c r="A130" s="23" t="s">
        <v>41</v>
      </c>
      <c r="B130" s="23"/>
      <c r="C130" s="23"/>
      <c r="D130" s="23"/>
      <c r="E130" s="23"/>
      <c r="F130" s="23"/>
      <c r="G130" s="23"/>
      <c r="H130" s="23"/>
      <c r="I130" s="23"/>
      <c r="J130" s="23"/>
    </row>
    <row r="131" spans="1:10" x14ac:dyDescent="0.25">
      <c r="A131" s="23" t="s">
        <v>46</v>
      </c>
      <c r="B131" s="23"/>
      <c r="C131" s="23"/>
      <c r="D131" s="23"/>
      <c r="E131" s="23"/>
      <c r="F131" s="23"/>
      <c r="G131" s="23"/>
      <c r="H131" s="23"/>
      <c r="I131" s="23"/>
      <c r="J131" s="23"/>
    </row>
    <row r="132" spans="1:10" x14ac:dyDescent="0.25">
      <c r="A132" s="23" t="s">
        <v>45</v>
      </c>
      <c r="B132" s="23"/>
      <c r="C132" s="23"/>
      <c r="D132" s="23"/>
      <c r="E132" s="23"/>
      <c r="F132" s="23"/>
      <c r="G132" s="23"/>
      <c r="H132" s="23"/>
      <c r="I132" s="23"/>
      <c r="J132" s="23"/>
    </row>
    <row r="133" spans="1:10" x14ac:dyDescent="0.25">
      <c r="B133" s="13"/>
      <c r="C133" s="13"/>
      <c r="D133" s="21"/>
      <c r="E133" s="21" t="s">
        <v>44</v>
      </c>
      <c r="F133" s="21"/>
      <c r="G133" s="21"/>
      <c r="H133" s="21"/>
      <c r="I133" s="21"/>
      <c r="J133" s="21"/>
    </row>
    <row r="134" spans="1:10" x14ac:dyDescent="0.25">
      <c r="A134" s="2" t="s">
        <v>47</v>
      </c>
    </row>
    <row r="135" spans="1:10" x14ac:dyDescent="0.25">
      <c r="A135" s="2"/>
    </row>
  </sheetData>
  <mergeCells count="79">
    <mergeCell ref="C49:C53"/>
    <mergeCell ref="A44:A53"/>
    <mergeCell ref="B44:B53"/>
    <mergeCell ref="A14:A18"/>
    <mergeCell ref="B14:B18"/>
    <mergeCell ref="C14:C18"/>
    <mergeCell ref="A10:A12"/>
    <mergeCell ref="B10:B12"/>
    <mergeCell ref="C10:C12"/>
    <mergeCell ref="I11:I12"/>
    <mergeCell ref="J11:J12"/>
    <mergeCell ref="D10:D12"/>
    <mergeCell ref="E10:E12"/>
    <mergeCell ref="F10:F12"/>
    <mergeCell ref="C79:C83"/>
    <mergeCell ref="C59:C63"/>
    <mergeCell ref="B54:B58"/>
    <mergeCell ref="C69:C73"/>
    <mergeCell ref="A79:A83"/>
    <mergeCell ref="B79:B83"/>
    <mergeCell ref="C74:C78"/>
    <mergeCell ref="A69:A78"/>
    <mergeCell ref="B69:B78"/>
    <mergeCell ref="C64:C68"/>
    <mergeCell ref="B59:B68"/>
    <mergeCell ref="A59:A68"/>
    <mergeCell ref="A99:B99"/>
    <mergeCell ref="A100:B104"/>
    <mergeCell ref="C100:C104"/>
    <mergeCell ref="C84:C88"/>
    <mergeCell ref="A84:A88"/>
    <mergeCell ref="B84:B88"/>
    <mergeCell ref="A94:B98"/>
    <mergeCell ref="C94:C98"/>
    <mergeCell ref="A89:A93"/>
    <mergeCell ref="B89:B93"/>
    <mergeCell ref="C89:C93"/>
    <mergeCell ref="A105:B109"/>
    <mergeCell ref="C105:C109"/>
    <mergeCell ref="A110:B110"/>
    <mergeCell ref="A111:B115"/>
    <mergeCell ref="C111:C115"/>
    <mergeCell ref="A121:B125"/>
    <mergeCell ref="C121:C125"/>
    <mergeCell ref="A116:B120"/>
    <mergeCell ref="C116:C120"/>
    <mergeCell ref="A7:J7"/>
    <mergeCell ref="A8:J8"/>
    <mergeCell ref="A9:J9"/>
    <mergeCell ref="B19:B23"/>
    <mergeCell ref="B24:B28"/>
    <mergeCell ref="B29:B33"/>
    <mergeCell ref="B34:B38"/>
    <mergeCell ref="B39:B43"/>
    <mergeCell ref="A54:A58"/>
    <mergeCell ref="C54:C58"/>
    <mergeCell ref="C44:C48"/>
    <mergeCell ref="A39:A43"/>
    <mergeCell ref="C39:C43"/>
    <mergeCell ref="A2:J2"/>
    <mergeCell ref="A3:J3"/>
    <mergeCell ref="A4:J4"/>
    <mergeCell ref="A5:J5"/>
    <mergeCell ref="A6:J6"/>
    <mergeCell ref="A29:A33"/>
    <mergeCell ref="C29:C33"/>
    <mergeCell ref="A34:A38"/>
    <mergeCell ref="C34:C38"/>
    <mergeCell ref="A19:A23"/>
    <mergeCell ref="C19:C23"/>
    <mergeCell ref="A24:A28"/>
    <mergeCell ref="C24:C28"/>
    <mergeCell ref="G10:G12"/>
    <mergeCell ref="H10:J10"/>
    <mergeCell ref="A128:J128"/>
    <mergeCell ref="A129:J129"/>
    <mergeCell ref="A130:J130"/>
    <mergeCell ref="A131:J131"/>
    <mergeCell ref="A132:J132"/>
  </mergeCells>
  <pageMargins left="0.31496062992125984" right="0.31496062992125984" top="0.35433070866141736" bottom="0.35433070866141736" header="0.31496062992125984" footer="0.31496062992125984"/>
  <pageSetup paperSize="9" scale="69" orientation="landscape" r:id="rId1"/>
  <rowBreaks count="4" manualBreakCount="4">
    <brk id="27" max="9" man="1"/>
    <brk id="53" max="9" man="1"/>
    <brk id="75" max="9" man="1"/>
    <brk id="108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CB-128</dc:creator>
  <cp:lastModifiedBy>Саргисян Сусанна</cp:lastModifiedBy>
  <cp:lastPrinted>2020-04-14T05:41:27Z</cp:lastPrinted>
  <dcterms:created xsi:type="dcterms:W3CDTF">2019-04-02T06:48:00Z</dcterms:created>
  <dcterms:modified xsi:type="dcterms:W3CDTF">2020-04-14T05:41:45Z</dcterms:modified>
</cp:coreProperties>
</file>