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15480" windowHeight="9210"/>
  </bookViews>
  <sheets>
    <sheet name="отчет за 2 кв. 2014  " sheetId="2" r:id="rId1"/>
  </sheets>
  <definedNames>
    <definedName name="_xlnm.Print_Titles" localSheetId="0">'отчет за 2 кв. 2014  '!$12:$13</definedName>
  </definedNames>
  <calcPr calcId="145621"/>
</workbook>
</file>

<file path=xl/calcChain.xml><?xml version="1.0" encoding="utf-8"?>
<calcChain xmlns="http://schemas.openxmlformats.org/spreadsheetml/2006/main">
  <c r="I51" i="2" l="1"/>
  <c r="H75" i="2"/>
  <c r="H74" i="2"/>
  <c r="F80" i="2"/>
  <c r="H80" i="2" s="1"/>
  <c r="F81" i="2"/>
  <c r="H81" i="2" s="1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50" i="2"/>
  <c r="E68" i="2"/>
  <c r="E77" i="2" s="1"/>
  <c r="F77" i="2" s="1"/>
  <c r="H77" i="2" s="1"/>
  <c r="E64" i="2"/>
  <c r="E70" i="2" s="1"/>
  <c r="E63" i="2"/>
  <c r="E57" i="2"/>
  <c r="E69" i="2" s="1"/>
  <c r="E56" i="2"/>
  <c r="E67" i="2" s="1"/>
  <c r="H35" i="2"/>
  <c r="H36" i="2"/>
  <c r="H37" i="2"/>
  <c r="H38" i="2"/>
  <c r="H39" i="2"/>
  <c r="H41" i="2"/>
  <c r="H42" i="2"/>
  <c r="H43" i="2"/>
  <c r="H44" i="2"/>
  <c r="H45" i="2"/>
  <c r="H34" i="2"/>
  <c r="I35" i="2"/>
  <c r="I36" i="2"/>
  <c r="I37" i="2"/>
  <c r="I38" i="2"/>
  <c r="I39" i="2"/>
  <c r="I41" i="2"/>
  <c r="I42" i="2"/>
  <c r="I43" i="2"/>
  <c r="I44" i="2"/>
  <c r="I45" i="2"/>
  <c r="I34" i="2"/>
  <c r="E47" i="2"/>
  <c r="E32" i="2"/>
  <c r="E78" i="2" s="1"/>
  <c r="F78" i="2" s="1"/>
  <c r="H78" i="2" s="1"/>
  <c r="E31" i="2"/>
  <c r="E43" i="2"/>
  <c r="E42" i="2"/>
  <c r="E39" i="2"/>
  <c r="E38" i="2"/>
  <c r="E37" i="2"/>
  <c r="E36" i="2"/>
  <c r="E35" i="2"/>
  <c r="E34" i="2"/>
  <c r="E48" i="2" l="1"/>
  <c r="E79" i="2" s="1"/>
  <c r="F79" i="2" s="1"/>
  <c r="H79" i="2" s="1"/>
  <c r="E46" i="2"/>
  <c r="E76" i="2" s="1"/>
  <c r="F76" i="2" s="1"/>
  <c r="G70" i="2"/>
  <c r="G69" i="2"/>
  <c r="G68" i="2"/>
  <c r="G47" i="2"/>
  <c r="G48" i="2"/>
  <c r="I78" i="2"/>
  <c r="I79" i="2"/>
  <c r="G40" i="2"/>
  <c r="H27" i="2"/>
  <c r="G27" i="2"/>
  <c r="F27" i="2"/>
  <c r="F26" i="2"/>
  <c r="H26" i="2" s="1"/>
  <c r="G24" i="2"/>
  <c r="F24" i="2"/>
  <c r="H76" i="2" l="1"/>
  <c r="I76" i="2"/>
  <c r="I70" i="2"/>
  <c r="H70" i="2"/>
  <c r="I68" i="2"/>
  <c r="H68" i="2"/>
  <c r="G67" i="2"/>
  <c r="I69" i="2"/>
  <c r="H69" i="2"/>
  <c r="I40" i="2"/>
  <c r="H40" i="2"/>
  <c r="I48" i="2"/>
  <c r="H48" i="2"/>
  <c r="I47" i="2"/>
  <c r="H47" i="2"/>
  <c r="G46" i="2"/>
  <c r="H24" i="2"/>
  <c r="H67" i="2" l="1"/>
  <c r="I67" i="2"/>
  <c r="H46" i="2"/>
  <c r="I46" i="2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sharedStrings.xml><?xml version="1.0" encoding="utf-8"?>
<sst xmlns="http://schemas.openxmlformats.org/spreadsheetml/2006/main" count="182" uniqueCount="86">
  <si>
    <t>в тыс. руб.</t>
  </si>
  <si>
    <t>№ п/п</t>
  </si>
  <si>
    <t>Наименование мероприятий</t>
  </si>
  <si>
    <t>(подпись)</t>
  </si>
  <si>
    <t>приложение 2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</si>
  <si>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</si>
  <si>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</si>
  <si>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</si>
  <si>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</si>
  <si>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</si>
  <si>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</si>
  <si>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</si>
  <si>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</si>
  <si>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</si>
  <si>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</si>
  <si>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</si>
  <si>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</si>
  <si>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(гр.6-гр.7)</t>
  </si>
  <si>
    <t>Относительное значение, % (гр.7 /гр.6*100%)</t>
  </si>
  <si>
    <t>Примечания</t>
  </si>
  <si>
    <t>местный бюджет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</si>
  <si>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</si>
  <si>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</si>
  <si>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</si>
  <si>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</si>
  <si>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(соисполнитель)</t>
  </si>
  <si>
    <t xml:space="preserve">Дата составления отчета </t>
  </si>
  <si>
    <t>иные внебюджетные источники</t>
  </si>
  <si>
    <t>Итого по муниципальной программе, в том числе:</t>
  </si>
  <si>
    <t>Энергосбережение и повышение энергетической эффективности города Югорска на 2014-2020 годы</t>
  </si>
  <si>
    <t>Цель: Повышение эффективности использования топливно-энергетических ресурсов</t>
  </si>
  <si>
    <t>Задача 1 Развитие энергосбережения и повышение энергоэффективности в бюджетной сфере</t>
  </si>
  <si>
    <t>Проведение повторных обязательных энергетических обследований, муниципальных учреждений</t>
  </si>
  <si>
    <t>ДЖКиСК/ Управление образования города Югорска</t>
  </si>
  <si>
    <t>всего</t>
  </si>
  <si>
    <t>Повышение энергоэффективности систем освещения (замена ламп накаливания на энергосберегающие, замена светильников на энергосберегающие, установка автоматизированных систем управления освещением)</t>
  </si>
  <si>
    <t>ДЖК и СК/ Управление образования города Югорска</t>
  </si>
  <si>
    <t>исполнение запланировано в 2017 году</t>
  </si>
  <si>
    <t>исполнение запланировано в 2019 году</t>
  </si>
  <si>
    <t>Обустройство тепловой защиты ограждающих конструкций зданий учреждений (реконструкция фасадов,кровель и чердаков, замена оконных и дверных блоков)</t>
  </si>
  <si>
    <t>Модернизация и реконструкция сетей водоснабжения, канализации, теплоснабжения и электроснабжения</t>
  </si>
  <si>
    <t>исполнение запланировано в 2020 году</t>
  </si>
  <si>
    <t>Установка (замена) автоматизированных узлов регулирования тепловой энергии с установкой частотного регулирования приводов насосов</t>
  </si>
  <si>
    <t>Обучение, участие в мероприятиях по энергосбережению ответственных в области энергосбережения</t>
  </si>
  <si>
    <t>исполнение запланировано в 2017-2018 г.г.</t>
  </si>
  <si>
    <t>ИТОГО по задаче 1</t>
  </si>
  <si>
    <t>Задача 2 Развитие энергосбережения и повышения энергоэффективности в жилищной сфере</t>
  </si>
  <si>
    <t>Ремонт предприятиями систем отопления и горячего водоснабжения в многоквартирных домах, в том числе установка систем погодного регулирования, установка балансировочных клапанов</t>
  </si>
  <si>
    <t xml:space="preserve">ДЖК и СК </t>
  </si>
  <si>
    <t>Ремонт предприятиями систем электроснабжения в  многоквартирных домах, в том числе замена ламп накаливания на энергосберегающие, установка датчиков движения в подъездах</t>
  </si>
  <si>
    <t>ДЖК и СК</t>
  </si>
  <si>
    <t>Ремонт предприятиями ограждающих конструкциий в многоквартирных домах, в том числе восстановление герметизации межпанельных швов, уплотнение и замена входных дверей</t>
  </si>
  <si>
    <t>Установка предприятиями поквартирных и общедомовых узлов учета в многоквартирных домах</t>
  </si>
  <si>
    <t>Разработка и представление предприятиями к сведению собственников помещений в многоквартирных домах предложения о мероприятиях по энергосбережению и повышению энергетической эффективности, которые можно проводить в многоквартирных домах, с указанием расходов на их проведение, объема ожидаемого снижения используемых энергетических ресурсов и сроков окупаемости предполагаемых мероприятий</t>
  </si>
  <si>
    <t>Установка индивидуальных приборов учета в муниципальном жилом фонде</t>
  </si>
  <si>
    <t>ИТОГО по задаче 2</t>
  </si>
  <si>
    <t>Задача 3 Развитие энергосбережения и повышения энергетической эффективностии при производстве и передаче энергетических ресурсов</t>
  </si>
  <si>
    <t>х</t>
  </si>
  <si>
    <t>Проведение предприятиями повторных обязательных энергетических обследований предприятий, осуществляющих производство, передачу и распределение энергетических ресурсов</t>
  </si>
  <si>
    <t>Реконструкция предприятиями сетей тепло-водоснабжения</t>
  </si>
  <si>
    <t>исполнение запланировано в 2017-2020 г.г.</t>
  </si>
  <si>
    <t>Модернизация предприятиями котельных города, в том числе установка новых блочно-модульных взамен старых</t>
  </si>
  <si>
    <t>исполнение запланировано в 2015-2017 г.г.</t>
  </si>
  <si>
    <t>Актуализация схемы теплоснабжения города</t>
  </si>
  <si>
    <t>Разработка схем водоснабжения и водоотведения города</t>
  </si>
  <si>
    <t>исполнение запланировано в 2015 году</t>
  </si>
  <si>
    <t>Актуализация схемы водоснабжения и водотведения города</t>
  </si>
  <si>
    <t>исполнение запланировано в 2018-2020  г.г.</t>
  </si>
  <si>
    <t>Реконструкция предприятиями системы электроснабжения</t>
  </si>
  <si>
    <t>Модернизация уличного освещения с применнением энергосберегающих технологий</t>
  </si>
  <si>
    <t>ИТОГО по задаче 3</t>
  </si>
  <si>
    <t>Задача 4 Развитие энергосбережения и повышение энергоэффективности в транспортной сфере</t>
  </si>
  <si>
    <t>Проведение предприятиями мероприятия по замещению бензина либо дизельного топлива, используемого транспортными средствами, осуществляющими, пассажирские перевозки по городским маршрутам регулярного сообщения на территории города, в качестве моторного топлива, природным газом</t>
  </si>
  <si>
    <t>ИТОГО по задаче 4</t>
  </si>
  <si>
    <t>Ответственный исполнитель: Департамент жилищно-коммунального и строительного комплекса администрации города Югорска</t>
  </si>
  <si>
    <t>Соисполнитель: Управление образования администрации города Югорска</t>
  </si>
  <si>
    <t>Г.А. Ярков</t>
  </si>
  <si>
    <t>Заместитель директора ДЖК и СК</t>
  </si>
  <si>
    <t>Управление образования администрации города Югорска</t>
  </si>
  <si>
    <t>Н.И. Бобровская</t>
  </si>
  <si>
    <t>Фурсова П.П.</t>
  </si>
  <si>
    <t>(34675)7-03-66</t>
  </si>
  <si>
    <t>09 июля 2014 года</t>
  </si>
  <si>
    <t>Заключены муниципальные контракты (общая сумма 2221,6 тыс. руб.) на выполнение работ по устройству уличного освещения и световых консолей "Ледяной дождь" по ул. Ленина. Срок выполнения до 10.08.2014г.</t>
  </si>
  <si>
    <t xml:space="preserve">по состоянию на 1  июля 2014 года </t>
  </si>
  <si>
    <r>
      <t>Работы в рамках мероприятия произведены,</t>
    </r>
    <r>
      <rPr>
        <sz val="10"/>
        <rFont val="Times New Roman"/>
        <family val="1"/>
        <charset val="204"/>
      </rPr>
      <t xml:space="preserve"> исполнение начнется после поступления отчетной документации от предприятия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</si>
</sst>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"/>
    <numFmt numFmtId="165" formatCode="0.0%"/>
    <numFmt numFmtId="166" formatCode="0.0"/>
  </numFmts>
  <fonts count="22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0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4" fillId="0" borderId="0" xfId="1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7" fillId="0" borderId="0" xfId="0" applyFont="1" applyBorder="1" applyAlignment="1">
      <alignment vertical="center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top" wrapText="1"/>
    </xf>
    <xf numFmtId="49" fontId="2" fillId="0" borderId="0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4" fontId="9" fillId="0" borderId="1" xfId="1" applyNumberFormat="1" applyFont="1" applyBorder="1" applyAlignment="1">
      <alignment horizontal="center" vertical="center" wrapText="1"/>
    </xf>
    <xf numFmtId="2" fontId="9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166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 applyProtection="1">
      <alignment horizontal="center" vertical="top" wrapText="1"/>
    </xf>
    <xf numFmtId="4" fontId="9" fillId="0" borderId="1" xfId="1" applyNumberFormat="1" applyFont="1" applyFill="1" applyBorder="1" applyAlignment="1">
      <alignment horizontal="center" vertical="top" wrapText="1"/>
    </xf>
    <xf numFmtId="166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49" fontId="3" fillId="0" borderId="0" xfId="1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1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44" fontId="14" fillId="0" borderId="0" xfId="2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wrapText="1"/>
    </xf>
    <xf numFmtId="164" fontId="3" fillId="0" borderId="2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49"/>
  <sheetViews>
    <sheetView tabSelected="1" topLeftCell="A34" zoomScale="80" zoomScaleNormal="80" workbookViewId="0">
      <selection activeCell="L73" sqref="L73"/>
    </sheetView>
  </sheetViews>
  <sheetFormatPr defaultRowHeight="12.75" x14ac:dyDescent="0.2"/>
  <cols>
    <col min="1" max="1" width="4.85546875" style="3" customWidth="1"/>
    <col min="2" max="2" width="33.42578125" style="3" customWidth="1"/>
    <col min="3" max="3" width="13.85546875" style="3" customWidth="1"/>
    <col min="4" max="4" width="14.85546875" style="3" customWidth="1"/>
    <col min="5" max="5" width="11.140625" style="3" customWidth="1"/>
    <col min="6" max="6" width="12.42578125" style="3" customWidth="1"/>
    <col min="7" max="7" width="11.5703125" style="3" customWidth="1"/>
    <col min="8" max="8" width="11" style="3" customWidth="1"/>
    <col min="9" max="9" width="10.85546875" style="3" customWidth="1"/>
    <col min="10" max="10" width="32.85546875" style="3" customWidth="1"/>
    <col min="11" max="11" width="0.4257812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16" t="s">
        <v>4</v>
      </c>
      <c r="J1" s="116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16" t="s">
        <v>5</v>
      </c>
      <c r="J2" s="116"/>
    </row>
    <row r="3" spans="1:14" ht="18" customHeight="1" x14ac:dyDescent="0.2">
      <c r="A3" s="117" t="s">
        <v>6</v>
      </c>
      <c r="B3" s="117"/>
      <c r="C3" s="117"/>
      <c r="D3" s="117"/>
      <c r="E3" s="117"/>
      <c r="F3" s="117"/>
      <c r="G3" s="117"/>
      <c r="H3" s="117"/>
      <c r="I3" s="117"/>
      <c r="J3" s="117"/>
      <c r="K3" s="2"/>
      <c r="L3" s="1"/>
      <c r="M3" s="1"/>
      <c r="N3" s="1"/>
    </row>
    <row r="4" spans="1:14" ht="18" customHeight="1" x14ac:dyDescent="0.2">
      <c r="A4" s="117" t="s">
        <v>7</v>
      </c>
      <c r="B4" s="117"/>
      <c r="C4" s="117"/>
      <c r="D4" s="117"/>
      <c r="E4" s="117"/>
      <c r="F4" s="117"/>
      <c r="G4" s="117"/>
      <c r="H4" s="117"/>
      <c r="I4" s="117"/>
      <c r="J4" s="117"/>
      <c r="K4" s="2"/>
      <c r="L4" s="1"/>
      <c r="M4" s="1"/>
      <c r="N4" s="1"/>
    </row>
    <row r="5" spans="1:14" ht="18" customHeight="1" x14ac:dyDescent="0.2">
      <c r="A5" s="117" t="s">
        <v>84</v>
      </c>
      <c r="B5" s="117"/>
      <c r="C5" s="117"/>
      <c r="D5" s="117"/>
      <c r="E5" s="117"/>
      <c r="F5" s="117"/>
      <c r="G5" s="117"/>
      <c r="H5" s="117"/>
      <c r="I5" s="117"/>
      <c r="J5" s="117"/>
      <c r="K5" s="2"/>
      <c r="L5" s="1"/>
      <c r="M5" s="1"/>
      <c r="N5" s="1"/>
    </row>
    <row r="6" spans="1:14" ht="24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</row>
    <row r="7" spans="1:14" ht="37.5" customHeight="1" x14ac:dyDescent="0.2">
      <c r="A7" s="118" t="s">
        <v>29</v>
      </c>
      <c r="B7" s="118"/>
      <c r="C7" s="118"/>
      <c r="D7" s="118"/>
      <c r="E7" s="118"/>
      <c r="F7" s="118"/>
      <c r="G7" s="118"/>
      <c r="H7" s="118"/>
      <c r="I7" s="22"/>
      <c r="J7" s="1"/>
      <c r="K7" s="1"/>
      <c r="L7" s="1"/>
      <c r="M7" s="1"/>
      <c r="N7" s="1"/>
    </row>
    <row r="8" spans="1:14" ht="12.75" customHeight="1" x14ac:dyDescent="0.2">
      <c r="A8" s="23"/>
      <c r="B8" s="24" t="s">
        <v>8</v>
      </c>
      <c r="C8" s="24"/>
      <c r="D8" s="22"/>
      <c r="E8" s="22"/>
      <c r="F8" s="22"/>
      <c r="G8" s="22"/>
      <c r="H8" s="22"/>
      <c r="I8" s="22"/>
      <c r="J8" s="1"/>
      <c r="K8" s="1"/>
      <c r="L8" s="1"/>
      <c r="M8" s="1"/>
      <c r="N8" s="1"/>
    </row>
    <row r="9" spans="1:14" ht="25.5" customHeight="1" x14ac:dyDescent="0.2">
      <c r="A9" s="25" t="s">
        <v>10</v>
      </c>
      <c r="B9" s="25"/>
      <c r="C9" s="25"/>
      <c r="D9" s="25"/>
      <c r="E9" s="26"/>
      <c r="F9" s="27"/>
      <c r="G9" s="27"/>
      <c r="H9" s="27"/>
      <c r="I9" s="22"/>
      <c r="J9" s="1"/>
      <c r="K9" s="1"/>
      <c r="L9" s="1"/>
      <c r="M9" s="1"/>
      <c r="N9" s="1"/>
    </row>
    <row r="10" spans="1:14" ht="12" customHeight="1" x14ac:dyDescent="0.2">
      <c r="A10" s="23"/>
      <c r="B10" s="24" t="s">
        <v>9</v>
      </c>
      <c r="C10" s="24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</row>
    <row r="11" spans="1:14" ht="14.25" customHeight="1" x14ac:dyDescent="0.2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119" t="s">
        <v>1</v>
      </c>
      <c r="B12" s="119" t="s">
        <v>2</v>
      </c>
      <c r="C12" s="119" t="s">
        <v>11</v>
      </c>
      <c r="D12" s="119" t="s">
        <v>12</v>
      </c>
      <c r="E12" s="119" t="s">
        <v>13</v>
      </c>
      <c r="F12" s="119" t="s">
        <v>14</v>
      </c>
      <c r="G12" s="119" t="s">
        <v>15</v>
      </c>
      <c r="H12" s="119" t="s">
        <v>16</v>
      </c>
      <c r="I12" s="119"/>
      <c r="J12" s="119" t="s">
        <v>19</v>
      </c>
      <c r="K12" s="1"/>
      <c r="L12" s="1"/>
      <c r="M12" s="1"/>
      <c r="N12" s="1"/>
    </row>
    <row r="13" spans="1:14" ht="74.25" customHeight="1" x14ac:dyDescent="0.2">
      <c r="A13" s="119"/>
      <c r="B13" s="119"/>
      <c r="C13" s="119"/>
      <c r="D13" s="119"/>
      <c r="E13" s="119"/>
      <c r="F13" s="119"/>
      <c r="G13" s="119"/>
      <c r="H13" s="61" t="s">
        <v>17</v>
      </c>
      <c r="I13" s="61" t="s">
        <v>18</v>
      </c>
      <c r="J13" s="119"/>
      <c r="K13" s="6"/>
      <c r="L13" s="1"/>
      <c r="M13" s="1"/>
      <c r="N13" s="1"/>
    </row>
    <row r="14" spans="1:14" ht="14.25" customHeight="1" x14ac:dyDescent="0.2">
      <c r="A14" s="61">
        <v>1</v>
      </c>
      <c r="B14" s="61">
        <v>2</v>
      </c>
      <c r="C14" s="61">
        <v>3</v>
      </c>
      <c r="D14" s="61">
        <v>4</v>
      </c>
      <c r="E14" s="61">
        <v>5</v>
      </c>
      <c r="F14" s="61">
        <v>6</v>
      </c>
      <c r="G14" s="61">
        <v>7</v>
      </c>
      <c r="H14" s="61">
        <v>8</v>
      </c>
      <c r="I14" s="61">
        <v>9</v>
      </c>
      <c r="J14" s="61">
        <v>10</v>
      </c>
      <c r="K14" s="6"/>
      <c r="L14" s="1"/>
      <c r="M14" s="1"/>
      <c r="N14" s="1"/>
    </row>
    <row r="15" spans="1:14" ht="25.5" customHeight="1" x14ac:dyDescent="0.2">
      <c r="A15" s="120" t="s">
        <v>30</v>
      </c>
      <c r="B15" s="120"/>
      <c r="C15" s="120"/>
      <c r="D15" s="120"/>
      <c r="E15" s="120"/>
      <c r="F15" s="120"/>
      <c r="G15" s="120"/>
      <c r="H15" s="120"/>
      <c r="I15" s="120"/>
      <c r="J15" s="120"/>
      <c r="K15" s="6"/>
      <c r="L15" s="1"/>
      <c r="M15" s="1"/>
      <c r="N15" s="1"/>
    </row>
    <row r="16" spans="1:14" ht="25.5" customHeight="1" x14ac:dyDescent="0.2">
      <c r="A16" s="120" t="s">
        <v>31</v>
      </c>
      <c r="B16" s="120"/>
      <c r="C16" s="120"/>
      <c r="D16" s="120"/>
      <c r="E16" s="120"/>
      <c r="F16" s="120"/>
      <c r="G16" s="120"/>
      <c r="H16" s="120"/>
      <c r="I16" s="120"/>
      <c r="J16" s="120"/>
      <c r="K16" s="6"/>
      <c r="L16" s="1"/>
      <c r="M16" s="1"/>
      <c r="N16" s="1"/>
    </row>
    <row r="17" spans="1:14" ht="27" customHeight="1" x14ac:dyDescent="0.2">
      <c r="A17" s="125">
        <v>1</v>
      </c>
      <c r="B17" s="126" t="s">
        <v>32</v>
      </c>
      <c r="C17" s="127" t="s">
        <v>33</v>
      </c>
      <c r="D17" s="92" t="s">
        <v>34</v>
      </c>
      <c r="E17" s="93">
        <v>0</v>
      </c>
      <c r="F17" s="94">
        <v>0</v>
      </c>
      <c r="G17" s="94">
        <v>0</v>
      </c>
      <c r="H17" s="94">
        <v>0</v>
      </c>
      <c r="I17" s="95">
        <v>0</v>
      </c>
      <c r="J17" s="124" t="s">
        <v>37</v>
      </c>
      <c r="K17" s="6"/>
      <c r="L17" s="1"/>
      <c r="M17" s="1"/>
      <c r="N17" s="1"/>
    </row>
    <row r="18" spans="1:14" ht="23.25" customHeight="1" x14ac:dyDescent="0.2">
      <c r="A18" s="125"/>
      <c r="B18" s="126"/>
      <c r="C18" s="127"/>
      <c r="D18" s="126" t="s">
        <v>20</v>
      </c>
      <c r="E18" s="128">
        <v>0</v>
      </c>
      <c r="F18" s="129">
        <v>0</v>
      </c>
      <c r="G18" s="129">
        <v>0</v>
      </c>
      <c r="H18" s="129">
        <v>0</v>
      </c>
      <c r="I18" s="130">
        <v>0</v>
      </c>
      <c r="J18" s="124"/>
      <c r="K18" s="6"/>
      <c r="L18" s="1"/>
      <c r="M18" s="1"/>
      <c r="N18" s="1"/>
    </row>
    <row r="19" spans="1:14" ht="23.25" customHeight="1" x14ac:dyDescent="0.2">
      <c r="A19" s="125"/>
      <c r="B19" s="126"/>
      <c r="C19" s="127"/>
      <c r="D19" s="126"/>
      <c r="E19" s="128"/>
      <c r="F19" s="129"/>
      <c r="G19" s="129"/>
      <c r="H19" s="129"/>
      <c r="I19" s="130"/>
      <c r="J19" s="124"/>
      <c r="K19" s="6"/>
      <c r="L19" s="1"/>
      <c r="M19" s="1"/>
      <c r="N19" s="1"/>
    </row>
    <row r="20" spans="1:14" ht="3" customHeight="1" x14ac:dyDescent="0.2">
      <c r="A20" s="125"/>
      <c r="B20" s="126"/>
      <c r="C20" s="127"/>
      <c r="D20" s="126"/>
      <c r="E20" s="128"/>
      <c r="F20" s="129"/>
      <c r="G20" s="129"/>
      <c r="H20" s="129"/>
      <c r="I20" s="130"/>
      <c r="J20" s="124"/>
      <c r="K20" s="6"/>
      <c r="L20" s="1"/>
      <c r="M20" s="1"/>
      <c r="N20" s="1"/>
    </row>
    <row r="21" spans="1:14" ht="0.75" customHeight="1" x14ac:dyDescent="0.2">
      <c r="A21" s="125">
        <v>2</v>
      </c>
      <c r="B21" s="131" t="s">
        <v>35</v>
      </c>
      <c r="C21" s="123" t="s">
        <v>36</v>
      </c>
      <c r="D21" s="92" t="s">
        <v>34</v>
      </c>
      <c r="E21" s="93">
        <v>1200</v>
      </c>
      <c r="F21" s="94">
        <v>0</v>
      </c>
      <c r="G21" s="94">
        <v>0</v>
      </c>
      <c r="H21" s="94">
        <v>0</v>
      </c>
      <c r="I21" s="95">
        <v>0</v>
      </c>
      <c r="J21" s="124" t="s">
        <v>38</v>
      </c>
      <c r="K21" s="6"/>
      <c r="L21" s="1"/>
      <c r="M21" s="1"/>
      <c r="N21" s="1"/>
    </row>
    <row r="22" spans="1:14" ht="104.25" customHeight="1" x14ac:dyDescent="0.2">
      <c r="A22" s="125"/>
      <c r="B22" s="131"/>
      <c r="C22" s="123"/>
      <c r="D22" s="92" t="s">
        <v>20</v>
      </c>
      <c r="E22" s="93">
        <v>0</v>
      </c>
      <c r="F22" s="94">
        <v>0</v>
      </c>
      <c r="G22" s="94">
        <v>0</v>
      </c>
      <c r="H22" s="94">
        <v>0</v>
      </c>
      <c r="I22" s="95">
        <v>0</v>
      </c>
      <c r="J22" s="124"/>
      <c r="K22" s="6"/>
      <c r="L22" s="1"/>
      <c r="M22" s="1"/>
      <c r="N22" s="1"/>
    </row>
    <row r="23" spans="1:14" ht="39.75" customHeight="1" x14ac:dyDescent="0.2">
      <c r="A23" s="125">
        <v>3</v>
      </c>
      <c r="B23" s="131" t="s">
        <v>39</v>
      </c>
      <c r="C23" s="123" t="s">
        <v>36</v>
      </c>
      <c r="D23" s="92" t="s">
        <v>34</v>
      </c>
      <c r="E23" s="93">
        <v>0</v>
      </c>
      <c r="F23" s="94">
        <v>0</v>
      </c>
      <c r="G23" s="94">
        <v>0</v>
      </c>
      <c r="H23" s="94">
        <v>0</v>
      </c>
      <c r="I23" s="95">
        <v>0</v>
      </c>
      <c r="J23" s="124" t="s">
        <v>38</v>
      </c>
      <c r="K23" s="6"/>
      <c r="L23" s="1"/>
      <c r="M23" s="1"/>
      <c r="N23" s="1"/>
    </row>
    <row r="24" spans="1:14" ht="45.75" customHeight="1" x14ac:dyDescent="0.2">
      <c r="A24" s="125"/>
      <c r="B24" s="131"/>
      <c r="C24" s="123"/>
      <c r="D24" s="92" t="s">
        <v>20</v>
      </c>
      <c r="E24" s="73">
        <v>0</v>
      </c>
      <c r="F24" s="97">
        <f>F28+F29</f>
        <v>0</v>
      </c>
      <c r="G24" s="97">
        <f>SUM(G17:G18)</f>
        <v>0</v>
      </c>
      <c r="H24" s="94">
        <f>F24-G24</f>
        <v>0</v>
      </c>
      <c r="I24" s="95">
        <v>0</v>
      </c>
      <c r="J24" s="124"/>
      <c r="K24" s="7"/>
      <c r="L24" s="1"/>
      <c r="M24" s="1"/>
      <c r="N24" s="1"/>
    </row>
    <row r="25" spans="1:14" ht="44.25" customHeight="1" x14ac:dyDescent="0.2">
      <c r="A25" s="121">
        <v>4</v>
      </c>
      <c r="B25" s="122" t="s">
        <v>40</v>
      </c>
      <c r="C25" s="123" t="s">
        <v>36</v>
      </c>
      <c r="D25" s="92" t="s">
        <v>34</v>
      </c>
      <c r="E25" s="73">
        <v>0</v>
      </c>
      <c r="F25" s="97">
        <v>0</v>
      </c>
      <c r="G25" s="97">
        <v>0</v>
      </c>
      <c r="H25" s="94">
        <v>0</v>
      </c>
      <c r="I25" s="95">
        <v>0</v>
      </c>
      <c r="J25" s="124" t="s">
        <v>41</v>
      </c>
      <c r="K25" s="7"/>
      <c r="L25" s="1"/>
      <c r="M25" s="1"/>
      <c r="N25" s="1"/>
    </row>
    <row r="26" spans="1:14" ht="35.25" customHeight="1" x14ac:dyDescent="0.2">
      <c r="A26" s="121"/>
      <c r="B26" s="132"/>
      <c r="C26" s="123"/>
      <c r="D26" s="92" t="s">
        <v>20</v>
      </c>
      <c r="E26" s="73">
        <v>0</v>
      </c>
      <c r="F26" s="97">
        <f>F20</f>
        <v>0</v>
      </c>
      <c r="G26" s="97">
        <v>0</v>
      </c>
      <c r="H26" s="94">
        <f>F26-G26</f>
        <v>0</v>
      </c>
      <c r="I26" s="95">
        <v>0</v>
      </c>
      <c r="J26" s="124"/>
      <c r="K26" s="7"/>
      <c r="L26" s="1"/>
      <c r="M26" s="1"/>
      <c r="N26" s="1"/>
    </row>
    <row r="27" spans="1:14" ht="24" customHeight="1" x14ac:dyDescent="0.2">
      <c r="A27" s="121">
        <v>5</v>
      </c>
      <c r="B27" s="122" t="s">
        <v>42</v>
      </c>
      <c r="C27" s="123" t="s">
        <v>36</v>
      </c>
      <c r="D27" s="92" t="s">
        <v>34</v>
      </c>
      <c r="E27" s="73">
        <v>0</v>
      </c>
      <c r="F27" s="97">
        <f>F21+F16</f>
        <v>0</v>
      </c>
      <c r="G27" s="97">
        <f>G21+G16</f>
        <v>0</v>
      </c>
      <c r="H27" s="97">
        <f>H21+H16</f>
        <v>0</v>
      </c>
      <c r="I27" s="95">
        <v>0</v>
      </c>
      <c r="J27" s="124" t="s">
        <v>37</v>
      </c>
      <c r="K27" s="7"/>
      <c r="L27" s="1"/>
      <c r="M27" s="1"/>
      <c r="N27" s="1"/>
    </row>
    <row r="28" spans="1:14" ht="50.25" customHeight="1" x14ac:dyDescent="0.2">
      <c r="A28" s="121"/>
      <c r="B28" s="122"/>
      <c r="C28" s="123"/>
      <c r="D28" s="92" t="s">
        <v>20</v>
      </c>
      <c r="E28" s="73">
        <v>0</v>
      </c>
      <c r="F28" s="97">
        <v>0</v>
      </c>
      <c r="G28" s="97">
        <v>0</v>
      </c>
      <c r="H28" s="97">
        <v>0</v>
      </c>
      <c r="I28" s="95">
        <v>0</v>
      </c>
      <c r="J28" s="124"/>
      <c r="K28" s="7"/>
      <c r="L28" s="1"/>
      <c r="M28" s="1"/>
      <c r="N28" s="1"/>
    </row>
    <row r="29" spans="1:14" ht="24" customHeight="1" x14ac:dyDescent="0.2">
      <c r="A29" s="121">
        <v>6</v>
      </c>
      <c r="B29" s="122" t="s">
        <v>43</v>
      </c>
      <c r="C29" s="123" t="s">
        <v>36</v>
      </c>
      <c r="D29" s="92" t="s">
        <v>34</v>
      </c>
      <c r="E29" s="73">
        <v>0</v>
      </c>
      <c r="F29" s="97">
        <v>0</v>
      </c>
      <c r="G29" s="97">
        <v>0</v>
      </c>
      <c r="H29" s="97">
        <v>0</v>
      </c>
      <c r="I29" s="95">
        <v>0</v>
      </c>
      <c r="J29" s="124" t="s">
        <v>44</v>
      </c>
      <c r="K29" s="7"/>
      <c r="L29" s="1"/>
      <c r="M29" s="1"/>
      <c r="N29" s="1"/>
    </row>
    <row r="30" spans="1:14" ht="49.5" customHeight="1" x14ac:dyDescent="0.2">
      <c r="A30" s="121"/>
      <c r="B30" s="122"/>
      <c r="C30" s="123"/>
      <c r="D30" s="92" t="s">
        <v>20</v>
      </c>
      <c r="E30" s="73">
        <v>0</v>
      </c>
      <c r="F30" s="97">
        <v>0</v>
      </c>
      <c r="G30" s="97">
        <v>0</v>
      </c>
      <c r="H30" s="97">
        <v>0</v>
      </c>
      <c r="I30" s="95">
        <v>0</v>
      </c>
      <c r="J30" s="124"/>
      <c r="K30" s="7"/>
      <c r="L30" s="1"/>
      <c r="M30" s="1"/>
      <c r="N30" s="1"/>
    </row>
    <row r="31" spans="1:14" ht="36.75" customHeight="1" x14ac:dyDescent="0.2">
      <c r="A31" s="121"/>
      <c r="B31" s="135" t="s">
        <v>45</v>
      </c>
      <c r="C31" s="135"/>
      <c r="D31" s="96" t="s">
        <v>34</v>
      </c>
      <c r="E31" s="74">
        <f>SUM(E17+E23+E25+E27+E29)</f>
        <v>0</v>
      </c>
      <c r="F31" s="136">
        <v>0</v>
      </c>
      <c r="G31" s="136">
        <v>0</v>
      </c>
      <c r="H31" s="136">
        <v>0</v>
      </c>
      <c r="I31" s="130">
        <v>0</v>
      </c>
      <c r="J31" s="135"/>
      <c r="K31" s="7"/>
      <c r="L31" s="1"/>
      <c r="M31" s="1"/>
      <c r="N31" s="1"/>
    </row>
    <row r="32" spans="1:14" ht="30.75" customHeight="1" x14ac:dyDescent="0.2">
      <c r="A32" s="121"/>
      <c r="B32" s="135"/>
      <c r="C32" s="135"/>
      <c r="D32" s="92" t="s">
        <v>20</v>
      </c>
      <c r="E32" s="75">
        <f>SUM(E22+E24+E26+E28+E30)</f>
        <v>0</v>
      </c>
      <c r="F32" s="136"/>
      <c r="G32" s="136"/>
      <c r="H32" s="136"/>
      <c r="I32" s="130"/>
      <c r="J32" s="135"/>
      <c r="K32" s="7"/>
      <c r="L32" s="1"/>
      <c r="M32" s="1"/>
      <c r="N32" s="1"/>
    </row>
    <row r="33" spans="1:14" ht="28.5" customHeight="1" x14ac:dyDescent="0.2">
      <c r="A33" s="120" t="s">
        <v>46</v>
      </c>
      <c r="B33" s="120"/>
      <c r="C33" s="120"/>
      <c r="D33" s="120"/>
      <c r="E33" s="120"/>
      <c r="F33" s="120"/>
      <c r="G33" s="120"/>
      <c r="H33" s="120"/>
      <c r="I33" s="120"/>
      <c r="J33" s="120"/>
      <c r="K33" s="7"/>
      <c r="L33" s="1"/>
      <c r="M33" s="1"/>
      <c r="N33" s="1"/>
    </row>
    <row r="34" spans="1:14" ht="28.5" customHeight="1" x14ac:dyDescent="0.2">
      <c r="A34" s="119">
        <v>1</v>
      </c>
      <c r="B34" s="133" t="s">
        <v>47</v>
      </c>
      <c r="C34" s="119" t="s">
        <v>48</v>
      </c>
      <c r="D34" s="65" t="s">
        <v>34</v>
      </c>
      <c r="E34" s="63">
        <f t="shared" ref="E34:E39" si="0">F34</f>
        <v>1300</v>
      </c>
      <c r="F34" s="63">
        <v>1300</v>
      </c>
      <c r="G34" s="71">
        <v>0</v>
      </c>
      <c r="H34" s="71">
        <f>F34-G34</f>
        <v>1300</v>
      </c>
      <c r="I34" s="101">
        <f>G34/F34*100</f>
        <v>0</v>
      </c>
      <c r="J34" s="134" t="s">
        <v>57</v>
      </c>
      <c r="K34" s="7"/>
      <c r="L34" s="1"/>
      <c r="M34" s="1"/>
      <c r="N34" s="1"/>
    </row>
    <row r="35" spans="1:14" ht="60" customHeight="1" x14ac:dyDescent="0.2">
      <c r="A35" s="119"/>
      <c r="B35" s="120"/>
      <c r="C35" s="119"/>
      <c r="D35" s="65" t="s">
        <v>27</v>
      </c>
      <c r="E35" s="63">
        <f t="shared" si="0"/>
        <v>1300</v>
      </c>
      <c r="F35" s="64">
        <v>1300</v>
      </c>
      <c r="G35" s="71">
        <v>0</v>
      </c>
      <c r="H35" s="71">
        <f t="shared" ref="H35:H48" si="1">F35-G35</f>
        <v>1300</v>
      </c>
      <c r="I35" s="101">
        <f t="shared" ref="I35:I48" si="2">G35/F35*100</f>
        <v>0</v>
      </c>
      <c r="J35" s="134"/>
      <c r="K35" s="7"/>
      <c r="L35" s="1"/>
      <c r="M35" s="1"/>
      <c r="N35" s="1"/>
    </row>
    <row r="36" spans="1:14" ht="28.5" customHeight="1" x14ac:dyDescent="0.2">
      <c r="A36" s="119">
        <v>2</v>
      </c>
      <c r="B36" s="133" t="s">
        <v>49</v>
      </c>
      <c r="C36" s="119" t="s">
        <v>50</v>
      </c>
      <c r="D36" s="65" t="s">
        <v>34</v>
      </c>
      <c r="E36" s="63">
        <f t="shared" si="0"/>
        <v>500</v>
      </c>
      <c r="F36" s="64">
        <v>500</v>
      </c>
      <c r="G36" s="71">
        <v>0</v>
      </c>
      <c r="H36" s="71">
        <f t="shared" si="1"/>
        <v>500</v>
      </c>
      <c r="I36" s="101">
        <f t="shared" si="2"/>
        <v>0</v>
      </c>
      <c r="J36" s="134" t="s">
        <v>57</v>
      </c>
      <c r="K36" s="7"/>
      <c r="L36" s="1"/>
      <c r="M36" s="1"/>
      <c r="N36" s="1"/>
    </row>
    <row r="37" spans="1:14" ht="79.5" customHeight="1" x14ac:dyDescent="0.2">
      <c r="A37" s="119"/>
      <c r="B37" s="133"/>
      <c r="C37" s="119"/>
      <c r="D37" s="65" t="s">
        <v>27</v>
      </c>
      <c r="E37" s="63">
        <f t="shared" si="0"/>
        <v>500</v>
      </c>
      <c r="F37" s="64">
        <v>500</v>
      </c>
      <c r="G37" s="71">
        <v>0</v>
      </c>
      <c r="H37" s="71">
        <f t="shared" si="1"/>
        <v>500</v>
      </c>
      <c r="I37" s="101">
        <f t="shared" si="2"/>
        <v>0</v>
      </c>
      <c r="J37" s="134"/>
      <c r="K37" s="7"/>
      <c r="L37" s="1"/>
      <c r="M37" s="1"/>
      <c r="N37" s="1"/>
    </row>
    <row r="38" spans="1:14" ht="28.5" customHeight="1" x14ac:dyDescent="0.2">
      <c r="A38" s="119">
        <v>3</v>
      </c>
      <c r="B38" s="133" t="s">
        <v>51</v>
      </c>
      <c r="C38" s="119" t="s">
        <v>50</v>
      </c>
      <c r="D38" s="65" t="s">
        <v>34</v>
      </c>
      <c r="E38" s="63">
        <f t="shared" si="0"/>
        <v>2000</v>
      </c>
      <c r="F38" s="63">
        <v>2000</v>
      </c>
      <c r="G38" s="71">
        <v>0</v>
      </c>
      <c r="H38" s="71">
        <f t="shared" si="1"/>
        <v>2000</v>
      </c>
      <c r="I38" s="101">
        <f t="shared" si="2"/>
        <v>0</v>
      </c>
      <c r="J38" s="134" t="s">
        <v>57</v>
      </c>
      <c r="K38" s="7"/>
      <c r="L38" s="1"/>
      <c r="M38" s="1"/>
      <c r="N38" s="1"/>
    </row>
    <row r="39" spans="1:14" ht="60" customHeight="1" x14ac:dyDescent="0.2">
      <c r="A39" s="119"/>
      <c r="B39" s="120"/>
      <c r="C39" s="119"/>
      <c r="D39" s="65" t="s">
        <v>27</v>
      </c>
      <c r="E39" s="63">
        <f t="shared" si="0"/>
        <v>2000</v>
      </c>
      <c r="F39" s="63">
        <v>2000</v>
      </c>
      <c r="G39" s="71">
        <v>0</v>
      </c>
      <c r="H39" s="71">
        <f t="shared" si="1"/>
        <v>2000</v>
      </c>
      <c r="I39" s="101">
        <f t="shared" si="2"/>
        <v>0</v>
      </c>
      <c r="J39" s="134"/>
      <c r="K39" s="7"/>
      <c r="L39" s="1"/>
      <c r="M39" s="1"/>
      <c r="N39" s="1"/>
    </row>
    <row r="40" spans="1:14" ht="28.5" customHeight="1" x14ac:dyDescent="0.2">
      <c r="A40" s="119">
        <v>4</v>
      </c>
      <c r="B40" s="133" t="s">
        <v>52</v>
      </c>
      <c r="C40" s="119" t="s">
        <v>50</v>
      </c>
      <c r="D40" s="65" t="s">
        <v>34</v>
      </c>
      <c r="E40" s="63">
        <v>14115</v>
      </c>
      <c r="F40" s="63">
        <v>14115</v>
      </c>
      <c r="G40" s="98">
        <f>G41</f>
        <v>5698.1</v>
      </c>
      <c r="H40" s="71">
        <f t="shared" si="1"/>
        <v>8416.9</v>
      </c>
      <c r="I40" s="101">
        <f t="shared" si="2"/>
        <v>40.369110874955723</v>
      </c>
      <c r="J40" s="134" t="s">
        <v>57</v>
      </c>
      <c r="K40" s="7"/>
      <c r="L40" s="1"/>
      <c r="M40" s="1"/>
      <c r="N40" s="1"/>
    </row>
    <row r="41" spans="1:14" ht="46.5" customHeight="1" x14ac:dyDescent="0.2">
      <c r="A41" s="119"/>
      <c r="B41" s="133"/>
      <c r="C41" s="119"/>
      <c r="D41" s="65" t="s">
        <v>27</v>
      </c>
      <c r="E41" s="63">
        <v>14115</v>
      </c>
      <c r="F41" s="63">
        <v>14115</v>
      </c>
      <c r="G41" s="98">
        <v>5698.1</v>
      </c>
      <c r="H41" s="71">
        <f t="shared" si="1"/>
        <v>8416.9</v>
      </c>
      <c r="I41" s="101">
        <f t="shared" si="2"/>
        <v>40.369110874955723</v>
      </c>
      <c r="J41" s="134"/>
      <c r="K41" s="7"/>
      <c r="L41" s="1"/>
      <c r="M41" s="1"/>
      <c r="N41" s="1"/>
    </row>
    <row r="42" spans="1:14" ht="44.25" customHeight="1" x14ac:dyDescent="0.2">
      <c r="A42" s="119">
        <v>5</v>
      </c>
      <c r="B42" s="133" t="s">
        <v>53</v>
      </c>
      <c r="C42" s="119" t="s">
        <v>50</v>
      </c>
      <c r="D42" s="65" t="s">
        <v>34</v>
      </c>
      <c r="E42" s="64">
        <f>F42</f>
        <v>10</v>
      </c>
      <c r="F42" s="64">
        <v>10</v>
      </c>
      <c r="G42" s="71">
        <v>0</v>
      </c>
      <c r="H42" s="71">
        <f t="shared" si="1"/>
        <v>10</v>
      </c>
      <c r="I42" s="101">
        <f t="shared" si="2"/>
        <v>0</v>
      </c>
      <c r="J42" s="134" t="s">
        <v>57</v>
      </c>
      <c r="K42" s="7"/>
      <c r="L42" s="1"/>
      <c r="M42" s="1"/>
      <c r="N42" s="1"/>
    </row>
    <row r="43" spans="1:14" ht="144.75" customHeight="1" x14ac:dyDescent="0.2">
      <c r="A43" s="119"/>
      <c r="B43" s="120"/>
      <c r="C43" s="119"/>
      <c r="D43" s="65" t="s">
        <v>27</v>
      </c>
      <c r="E43" s="64">
        <f>F43</f>
        <v>10</v>
      </c>
      <c r="F43" s="64">
        <v>10</v>
      </c>
      <c r="G43" s="71">
        <v>0</v>
      </c>
      <c r="H43" s="71">
        <f t="shared" si="1"/>
        <v>10</v>
      </c>
      <c r="I43" s="101">
        <f t="shared" si="2"/>
        <v>0</v>
      </c>
      <c r="J43" s="134"/>
      <c r="K43" s="7"/>
      <c r="L43" s="1"/>
      <c r="M43" s="1"/>
      <c r="N43" s="1"/>
    </row>
    <row r="44" spans="1:14" ht="28.5" customHeight="1" x14ac:dyDescent="0.2">
      <c r="A44" s="119">
        <v>6</v>
      </c>
      <c r="B44" s="133" t="s">
        <v>54</v>
      </c>
      <c r="C44" s="119" t="s">
        <v>50</v>
      </c>
      <c r="D44" s="65" t="s">
        <v>34</v>
      </c>
      <c r="E44" s="64">
        <v>582.70000000000005</v>
      </c>
      <c r="F44" s="64">
        <v>582.70000000000005</v>
      </c>
      <c r="G44" s="71">
        <v>0</v>
      </c>
      <c r="H44" s="71">
        <f t="shared" si="1"/>
        <v>582.70000000000005</v>
      </c>
      <c r="I44" s="101">
        <f t="shared" si="2"/>
        <v>0</v>
      </c>
      <c r="J44" s="137" t="s">
        <v>85</v>
      </c>
      <c r="K44" s="7"/>
      <c r="L44" s="1"/>
      <c r="M44" s="1"/>
      <c r="N44" s="1"/>
    </row>
    <row r="45" spans="1:14" ht="39" customHeight="1" x14ac:dyDescent="0.2">
      <c r="A45" s="119"/>
      <c r="B45" s="133"/>
      <c r="C45" s="119"/>
      <c r="D45" s="65" t="s">
        <v>20</v>
      </c>
      <c r="E45" s="64">
        <v>582.70000000000005</v>
      </c>
      <c r="F45" s="64">
        <v>582.70000000000005</v>
      </c>
      <c r="G45" s="71">
        <v>0</v>
      </c>
      <c r="H45" s="71">
        <f t="shared" si="1"/>
        <v>582.70000000000005</v>
      </c>
      <c r="I45" s="101">
        <f t="shared" si="2"/>
        <v>0</v>
      </c>
      <c r="J45" s="137"/>
      <c r="K45" s="7"/>
      <c r="L45" s="1"/>
      <c r="M45" s="1"/>
      <c r="N45" s="1"/>
    </row>
    <row r="46" spans="1:14" ht="28.5" customHeight="1" x14ac:dyDescent="0.2">
      <c r="A46" s="119"/>
      <c r="B46" s="134" t="s">
        <v>55</v>
      </c>
      <c r="C46" s="134"/>
      <c r="D46" s="65" t="s">
        <v>34</v>
      </c>
      <c r="E46" s="64">
        <f>SUM(E34+E36+E38+E40+E42+E44)</f>
        <v>18507.7</v>
      </c>
      <c r="F46" s="64">
        <v>18507.7</v>
      </c>
      <c r="G46" s="98">
        <f>SUM(G48+G47)</f>
        <v>5698.1</v>
      </c>
      <c r="H46" s="71">
        <f t="shared" si="1"/>
        <v>12809.6</v>
      </c>
      <c r="I46" s="101">
        <f t="shared" si="2"/>
        <v>30.78772618963999</v>
      </c>
      <c r="J46" s="134" t="s">
        <v>57</v>
      </c>
      <c r="K46" s="7"/>
      <c r="L46" s="1"/>
      <c r="M46" s="1"/>
      <c r="N46" s="1"/>
    </row>
    <row r="47" spans="1:14" ht="28.5" customHeight="1" x14ac:dyDescent="0.2">
      <c r="A47" s="119"/>
      <c r="B47" s="134"/>
      <c r="C47" s="134"/>
      <c r="D47" s="65" t="s">
        <v>20</v>
      </c>
      <c r="E47" s="64">
        <f>SUM(E45)</f>
        <v>582.70000000000005</v>
      </c>
      <c r="F47" s="64">
        <v>582.70000000000005</v>
      </c>
      <c r="G47" s="71">
        <f>SUM(G45)</f>
        <v>0</v>
      </c>
      <c r="H47" s="71">
        <f t="shared" si="1"/>
        <v>582.70000000000005</v>
      </c>
      <c r="I47" s="101">
        <f t="shared" si="2"/>
        <v>0</v>
      </c>
      <c r="J47" s="134"/>
      <c r="K47" s="7"/>
      <c r="L47" s="1"/>
      <c r="M47" s="1"/>
      <c r="N47" s="1"/>
    </row>
    <row r="48" spans="1:14" ht="49.5" customHeight="1" x14ac:dyDescent="0.2">
      <c r="A48" s="119"/>
      <c r="B48" s="134"/>
      <c r="C48" s="134"/>
      <c r="D48" s="65" t="s">
        <v>27</v>
      </c>
      <c r="E48" s="64">
        <f>SUM(E35+E37+E39+E41+E43)</f>
        <v>17925</v>
      </c>
      <c r="F48" s="64">
        <v>17925</v>
      </c>
      <c r="G48" s="98">
        <f>SUM(G41+G43)</f>
        <v>5698.1</v>
      </c>
      <c r="H48" s="71">
        <f t="shared" si="1"/>
        <v>12226.9</v>
      </c>
      <c r="I48" s="101">
        <f t="shared" si="2"/>
        <v>31.788563458856352</v>
      </c>
      <c r="J48" s="134"/>
      <c r="K48" s="7"/>
      <c r="L48" s="1"/>
      <c r="M48" s="1"/>
      <c r="N48" s="1"/>
    </row>
    <row r="49" spans="1:14" ht="63.75" customHeight="1" x14ac:dyDescent="0.2">
      <c r="A49" s="120" t="s">
        <v>56</v>
      </c>
      <c r="B49" s="120"/>
      <c r="C49" s="120"/>
      <c r="D49" s="120"/>
      <c r="E49" s="120"/>
      <c r="F49" s="120"/>
      <c r="G49" s="120"/>
      <c r="H49" s="120"/>
      <c r="I49" s="120"/>
      <c r="J49" s="120"/>
      <c r="K49" s="7"/>
      <c r="L49" s="1"/>
      <c r="M49" s="1"/>
      <c r="N49" s="1"/>
    </row>
    <row r="50" spans="1:14" ht="28.5" customHeight="1" x14ac:dyDescent="0.2">
      <c r="A50" s="119">
        <v>1</v>
      </c>
      <c r="B50" s="133" t="s">
        <v>58</v>
      </c>
      <c r="C50" s="119" t="s">
        <v>50</v>
      </c>
      <c r="D50" s="65" t="s">
        <v>34</v>
      </c>
      <c r="E50" s="63">
        <v>0</v>
      </c>
      <c r="F50" s="71">
        <v>0</v>
      </c>
      <c r="G50" s="71">
        <v>0</v>
      </c>
      <c r="H50" s="71">
        <f>F50-G50</f>
        <v>0</v>
      </c>
      <c r="I50" s="72" t="e">
        <f>G50/F50*100</f>
        <v>#DIV/0!</v>
      </c>
      <c r="J50" s="124" t="s">
        <v>37</v>
      </c>
      <c r="K50" s="7"/>
      <c r="L50" s="1"/>
      <c r="M50" s="1"/>
      <c r="N50" s="1"/>
    </row>
    <row r="51" spans="1:14" ht="81.75" customHeight="1" x14ac:dyDescent="0.2">
      <c r="A51" s="119"/>
      <c r="B51" s="133"/>
      <c r="C51" s="119"/>
      <c r="D51" s="65" t="s">
        <v>27</v>
      </c>
      <c r="E51" s="63">
        <v>0</v>
      </c>
      <c r="F51" s="71">
        <v>0</v>
      </c>
      <c r="G51" s="71">
        <v>0</v>
      </c>
      <c r="H51" s="71">
        <f t="shared" ref="H51:H70" si="3">F51-G51</f>
        <v>0</v>
      </c>
      <c r="I51" s="72" t="e">
        <f>G51/F51*100</f>
        <v>#DIV/0!</v>
      </c>
      <c r="J51" s="124"/>
      <c r="K51" s="7"/>
      <c r="L51" s="1"/>
      <c r="M51" s="1"/>
      <c r="N51" s="1"/>
    </row>
    <row r="52" spans="1:14" ht="28.5" customHeight="1" x14ac:dyDescent="0.2">
      <c r="A52" s="119">
        <v>2</v>
      </c>
      <c r="B52" s="133" t="s">
        <v>59</v>
      </c>
      <c r="C52" s="119" t="s">
        <v>50</v>
      </c>
      <c r="D52" s="65" t="s">
        <v>34</v>
      </c>
      <c r="E52" s="63">
        <v>0</v>
      </c>
      <c r="F52" s="71">
        <v>0</v>
      </c>
      <c r="G52" s="71">
        <v>0</v>
      </c>
      <c r="H52" s="71">
        <f t="shared" si="3"/>
        <v>0</v>
      </c>
      <c r="I52" s="72" t="e">
        <f t="shared" ref="I52:I70" si="4">G52/F52*100</f>
        <v>#DIV/0!</v>
      </c>
      <c r="J52" s="124" t="s">
        <v>60</v>
      </c>
      <c r="K52" s="7"/>
      <c r="L52" s="1"/>
      <c r="M52" s="1"/>
      <c r="N52" s="1"/>
    </row>
    <row r="53" spans="1:14" ht="38.25" customHeight="1" x14ac:dyDescent="0.2">
      <c r="A53" s="119"/>
      <c r="B53" s="120"/>
      <c r="C53" s="119"/>
      <c r="D53" s="65" t="s">
        <v>27</v>
      </c>
      <c r="E53" s="63">
        <v>0</v>
      </c>
      <c r="F53" s="71">
        <v>0</v>
      </c>
      <c r="G53" s="71">
        <v>0</v>
      </c>
      <c r="H53" s="71">
        <f t="shared" si="3"/>
        <v>0</v>
      </c>
      <c r="I53" s="72" t="e">
        <f t="shared" si="4"/>
        <v>#DIV/0!</v>
      </c>
      <c r="J53" s="124"/>
      <c r="K53" s="7"/>
      <c r="L53" s="1"/>
      <c r="M53" s="1"/>
      <c r="N53" s="1"/>
    </row>
    <row r="54" spans="1:14" ht="28.5" customHeight="1" x14ac:dyDescent="0.2">
      <c r="A54" s="119">
        <v>3</v>
      </c>
      <c r="B54" s="133" t="s">
        <v>61</v>
      </c>
      <c r="C54" s="119" t="s">
        <v>50</v>
      </c>
      <c r="D54" s="65" t="s">
        <v>34</v>
      </c>
      <c r="E54" s="63">
        <v>0</v>
      </c>
      <c r="F54" s="71">
        <v>0</v>
      </c>
      <c r="G54" s="71">
        <v>0</v>
      </c>
      <c r="H54" s="71">
        <f t="shared" si="3"/>
        <v>0</v>
      </c>
      <c r="I54" s="72" t="e">
        <f t="shared" si="4"/>
        <v>#DIV/0!</v>
      </c>
      <c r="J54" s="124" t="s">
        <v>62</v>
      </c>
      <c r="K54" s="7"/>
      <c r="L54" s="1"/>
      <c r="M54" s="1"/>
      <c r="N54" s="1"/>
    </row>
    <row r="55" spans="1:14" ht="49.5" customHeight="1" x14ac:dyDescent="0.2">
      <c r="A55" s="119"/>
      <c r="B55" s="133"/>
      <c r="C55" s="119"/>
      <c r="D55" s="65" t="s">
        <v>27</v>
      </c>
      <c r="E55" s="63">
        <v>0</v>
      </c>
      <c r="F55" s="71">
        <v>0</v>
      </c>
      <c r="G55" s="71">
        <v>0</v>
      </c>
      <c r="H55" s="71">
        <f t="shared" si="3"/>
        <v>0</v>
      </c>
      <c r="I55" s="72" t="e">
        <f t="shared" si="4"/>
        <v>#DIV/0!</v>
      </c>
      <c r="J55" s="124"/>
      <c r="K55" s="7"/>
      <c r="L55" s="1"/>
      <c r="M55" s="1"/>
      <c r="N55" s="1"/>
    </row>
    <row r="56" spans="1:14" ht="28.5" customHeight="1" x14ac:dyDescent="0.2">
      <c r="A56" s="137">
        <v>4</v>
      </c>
      <c r="B56" s="138" t="s">
        <v>63</v>
      </c>
      <c r="C56" s="137" t="s">
        <v>50</v>
      </c>
      <c r="D56" s="103" t="s">
        <v>34</v>
      </c>
      <c r="E56" s="104">
        <f>F56</f>
        <v>189.5</v>
      </c>
      <c r="F56" s="105">
        <v>189.5</v>
      </c>
      <c r="G56" s="106">
        <v>0</v>
      </c>
      <c r="H56" s="106">
        <f t="shared" si="3"/>
        <v>189.5</v>
      </c>
      <c r="I56" s="107">
        <f t="shared" si="4"/>
        <v>0</v>
      </c>
      <c r="J56" s="137" t="s">
        <v>57</v>
      </c>
      <c r="K56" s="7"/>
      <c r="L56" s="1"/>
      <c r="M56" s="1"/>
      <c r="N56" s="1"/>
    </row>
    <row r="57" spans="1:14" ht="54" customHeight="1" x14ac:dyDescent="0.2">
      <c r="A57" s="137"/>
      <c r="B57" s="138"/>
      <c r="C57" s="137"/>
      <c r="D57" s="103" t="s">
        <v>20</v>
      </c>
      <c r="E57" s="104">
        <f>F57</f>
        <v>189.5</v>
      </c>
      <c r="F57" s="105">
        <v>189.5</v>
      </c>
      <c r="G57" s="106">
        <v>0</v>
      </c>
      <c r="H57" s="106">
        <f t="shared" si="3"/>
        <v>189.5</v>
      </c>
      <c r="I57" s="107">
        <f t="shared" si="4"/>
        <v>0</v>
      </c>
      <c r="J57" s="139"/>
      <c r="K57" s="7"/>
      <c r="L57" s="1"/>
      <c r="M57" s="1"/>
      <c r="N57" s="1"/>
    </row>
    <row r="58" spans="1:14" ht="28.5" customHeight="1" x14ac:dyDescent="0.2">
      <c r="A58" s="119">
        <v>5</v>
      </c>
      <c r="B58" s="133" t="s">
        <v>64</v>
      </c>
      <c r="C58" s="119" t="s">
        <v>50</v>
      </c>
      <c r="D58" s="65" t="s">
        <v>34</v>
      </c>
      <c r="E58" s="63">
        <v>0</v>
      </c>
      <c r="F58" s="71">
        <v>0</v>
      </c>
      <c r="G58" s="71">
        <v>0</v>
      </c>
      <c r="H58" s="71">
        <f t="shared" si="3"/>
        <v>0</v>
      </c>
      <c r="I58" s="72" t="e">
        <f t="shared" si="4"/>
        <v>#DIV/0!</v>
      </c>
      <c r="J58" s="119" t="s">
        <v>65</v>
      </c>
      <c r="K58" s="7"/>
      <c r="L58" s="1"/>
      <c r="M58" s="1"/>
      <c r="N58" s="1"/>
    </row>
    <row r="59" spans="1:14" ht="36" customHeight="1" x14ac:dyDescent="0.2">
      <c r="A59" s="119"/>
      <c r="B59" s="133"/>
      <c r="C59" s="119"/>
      <c r="D59" s="65" t="s">
        <v>24</v>
      </c>
      <c r="E59" s="63">
        <v>0</v>
      </c>
      <c r="F59" s="71">
        <v>0</v>
      </c>
      <c r="G59" s="71">
        <v>0</v>
      </c>
      <c r="H59" s="71">
        <f t="shared" si="3"/>
        <v>0</v>
      </c>
      <c r="I59" s="72" t="e">
        <f t="shared" si="4"/>
        <v>#DIV/0!</v>
      </c>
      <c r="J59" s="119"/>
      <c r="K59" s="7"/>
      <c r="L59" s="1"/>
      <c r="M59" s="1"/>
      <c r="N59" s="1"/>
    </row>
    <row r="60" spans="1:14" ht="25.5" customHeight="1" x14ac:dyDescent="0.2">
      <c r="A60" s="119"/>
      <c r="B60" s="133"/>
      <c r="C60" s="119"/>
      <c r="D60" s="65" t="s">
        <v>20</v>
      </c>
      <c r="E60" s="63">
        <v>0</v>
      </c>
      <c r="F60" s="71">
        <v>0</v>
      </c>
      <c r="G60" s="71">
        <v>0</v>
      </c>
      <c r="H60" s="71">
        <f t="shared" si="3"/>
        <v>0</v>
      </c>
      <c r="I60" s="72" t="e">
        <f t="shared" si="4"/>
        <v>#DIV/0!</v>
      </c>
      <c r="J60" s="119"/>
      <c r="K60" s="7"/>
      <c r="L60" s="1"/>
      <c r="M60" s="1"/>
      <c r="N60" s="1"/>
    </row>
    <row r="61" spans="1:14" ht="28.5" customHeight="1" x14ac:dyDescent="0.2">
      <c r="A61" s="119">
        <v>6</v>
      </c>
      <c r="B61" s="133" t="s">
        <v>66</v>
      </c>
      <c r="C61" s="119" t="s">
        <v>50</v>
      </c>
      <c r="D61" s="65" t="s">
        <v>34</v>
      </c>
      <c r="E61" s="63">
        <v>0</v>
      </c>
      <c r="F61" s="71">
        <v>0</v>
      </c>
      <c r="G61" s="71">
        <v>0</v>
      </c>
      <c r="H61" s="71">
        <f t="shared" si="3"/>
        <v>0</v>
      </c>
      <c r="I61" s="72" t="e">
        <f t="shared" si="4"/>
        <v>#DIV/0!</v>
      </c>
      <c r="J61" s="119" t="s">
        <v>67</v>
      </c>
      <c r="K61" s="7"/>
      <c r="L61" s="1"/>
      <c r="M61" s="1"/>
      <c r="N61" s="1"/>
    </row>
    <row r="62" spans="1:14" ht="42.75" customHeight="1" x14ac:dyDescent="0.2">
      <c r="A62" s="119"/>
      <c r="B62" s="133"/>
      <c r="C62" s="119"/>
      <c r="D62" s="65" t="s">
        <v>20</v>
      </c>
      <c r="E62" s="63">
        <v>0</v>
      </c>
      <c r="F62" s="71">
        <v>0</v>
      </c>
      <c r="G62" s="71">
        <v>0</v>
      </c>
      <c r="H62" s="71">
        <f t="shared" si="3"/>
        <v>0</v>
      </c>
      <c r="I62" s="72" t="e">
        <f t="shared" si="4"/>
        <v>#DIV/0!</v>
      </c>
      <c r="J62" s="119"/>
      <c r="K62" s="7"/>
      <c r="L62" s="1"/>
      <c r="M62" s="1"/>
      <c r="N62" s="1"/>
    </row>
    <row r="63" spans="1:14" ht="28.5" customHeight="1" x14ac:dyDescent="0.2">
      <c r="A63" s="119">
        <v>7</v>
      </c>
      <c r="B63" s="133" t="s">
        <v>68</v>
      </c>
      <c r="C63" s="119" t="s">
        <v>50</v>
      </c>
      <c r="D63" s="65" t="s">
        <v>34</v>
      </c>
      <c r="E63" s="63">
        <f>F63</f>
        <v>25000</v>
      </c>
      <c r="F63" s="64">
        <v>25000</v>
      </c>
      <c r="G63" s="71">
        <v>0</v>
      </c>
      <c r="H63" s="71">
        <f t="shared" si="3"/>
        <v>25000</v>
      </c>
      <c r="I63" s="72">
        <f t="shared" si="4"/>
        <v>0</v>
      </c>
      <c r="J63" s="119" t="s">
        <v>57</v>
      </c>
      <c r="K63" s="7"/>
      <c r="L63" s="1"/>
      <c r="M63" s="1"/>
      <c r="N63" s="1"/>
    </row>
    <row r="64" spans="1:14" ht="45" customHeight="1" x14ac:dyDescent="0.2">
      <c r="A64" s="119"/>
      <c r="B64" s="133"/>
      <c r="C64" s="119"/>
      <c r="D64" s="65" t="s">
        <v>27</v>
      </c>
      <c r="E64" s="63">
        <f>F64</f>
        <v>25000</v>
      </c>
      <c r="F64" s="64">
        <v>25000</v>
      </c>
      <c r="G64" s="71">
        <v>0</v>
      </c>
      <c r="H64" s="71">
        <f t="shared" si="3"/>
        <v>25000</v>
      </c>
      <c r="I64" s="72">
        <f t="shared" si="4"/>
        <v>0</v>
      </c>
      <c r="J64" s="119"/>
      <c r="K64" s="7"/>
      <c r="L64" s="1"/>
      <c r="M64" s="1"/>
      <c r="N64" s="1"/>
    </row>
    <row r="65" spans="1:14" ht="87" customHeight="1" x14ac:dyDescent="0.2">
      <c r="A65" s="119">
        <v>8</v>
      </c>
      <c r="B65" s="133" t="s">
        <v>69</v>
      </c>
      <c r="C65" s="119" t="s">
        <v>50</v>
      </c>
      <c r="D65" s="65" t="s">
        <v>34</v>
      </c>
      <c r="E65" s="63">
        <v>2227.8000000000002</v>
      </c>
      <c r="F65" s="63">
        <v>2227.8000000000002</v>
      </c>
      <c r="G65" s="71">
        <v>0</v>
      </c>
      <c r="H65" s="71">
        <f t="shared" si="3"/>
        <v>2227.8000000000002</v>
      </c>
      <c r="I65" s="72">
        <f t="shared" si="4"/>
        <v>0</v>
      </c>
      <c r="J65" s="140" t="s">
        <v>83</v>
      </c>
      <c r="K65" s="112"/>
      <c r="L65" s="12"/>
      <c r="M65" s="1"/>
      <c r="N65" s="1"/>
    </row>
    <row r="66" spans="1:14" ht="126" customHeight="1" x14ac:dyDescent="0.2">
      <c r="A66" s="119"/>
      <c r="B66" s="133"/>
      <c r="C66" s="119"/>
      <c r="D66" s="65" t="s">
        <v>20</v>
      </c>
      <c r="E66" s="63">
        <v>2227.8000000000002</v>
      </c>
      <c r="F66" s="63">
        <v>2227.8000000000002</v>
      </c>
      <c r="G66" s="71">
        <v>0</v>
      </c>
      <c r="H66" s="71">
        <f t="shared" si="3"/>
        <v>2227.8000000000002</v>
      </c>
      <c r="I66" s="72">
        <f t="shared" si="4"/>
        <v>0</v>
      </c>
      <c r="J66" s="141"/>
      <c r="K66" s="113"/>
      <c r="L66" s="12"/>
      <c r="M66" s="1"/>
      <c r="N66" s="1"/>
    </row>
    <row r="67" spans="1:14" ht="51" customHeight="1" x14ac:dyDescent="0.2">
      <c r="A67" s="119"/>
      <c r="B67" s="134" t="s">
        <v>70</v>
      </c>
      <c r="C67" s="119"/>
      <c r="D67" s="65" t="s">
        <v>34</v>
      </c>
      <c r="E67" s="64">
        <f>SUM(E50+E52+E54+E56+E58+E61+E63+E65)</f>
        <v>27417.3</v>
      </c>
      <c r="F67" s="64">
        <v>27417</v>
      </c>
      <c r="G67" s="71">
        <f>SUM(G68:G70)</f>
        <v>0</v>
      </c>
      <c r="H67" s="71">
        <f t="shared" si="3"/>
        <v>27417</v>
      </c>
      <c r="I67" s="72">
        <f t="shared" si="4"/>
        <v>0</v>
      </c>
      <c r="J67" s="108"/>
      <c r="K67" s="109"/>
      <c r="L67" s="114"/>
      <c r="M67" s="115"/>
      <c r="N67" s="1"/>
    </row>
    <row r="68" spans="1:14" ht="34.5" customHeight="1" x14ac:dyDescent="0.2">
      <c r="A68" s="119"/>
      <c r="B68" s="134"/>
      <c r="C68" s="119"/>
      <c r="D68" s="65" t="s">
        <v>24</v>
      </c>
      <c r="E68" s="64">
        <f>SUM(E59)</f>
        <v>0</v>
      </c>
      <c r="F68" s="64">
        <v>0</v>
      </c>
      <c r="G68" s="71">
        <f>SUM(G59)</f>
        <v>0</v>
      </c>
      <c r="H68" s="71">
        <f t="shared" si="3"/>
        <v>0</v>
      </c>
      <c r="I68" s="72" t="e">
        <f t="shared" si="4"/>
        <v>#DIV/0!</v>
      </c>
      <c r="J68" s="108"/>
      <c r="K68" s="109"/>
      <c r="L68" s="102"/>
      <c r="M68" s="1"/>
      <c r="N68" s="1"/>
    </row>
    <row r="69" spans="1:14" ht="28.5" customHeight="1" x14ac:dyDescent="0.2">
      <c r="A69" s="119"/>
      <c r="B69" s="134"/>
      <c r="C69" s="119"/>
      <c r="D69" s="65" t="s">
        <v>20</v>
      </c>
      <c r="E69" s="64">
        <f>SUM(E60+E57+E66)</f>
        <v>2417.3000000000002</v>
      </c>
      <c r="F69" s="64">
        <v>2417.3000000000002</v>
      </c>
      <c r="G69" s="71">
        <f>SUM(G60+G62+G66)</f>
        <v>0</v>
      </c>
      <c r="H69" s="71">
        <f t="shared" si="3"/>
        <v>2417.3000000000002</v>
      </c>
      <c r="I69" s="72">
        <f t="shared" si="4"/>
        <v>0</v>
      </c>
      <c r="J69" s="108"/>
      <c r="K69" s="109"/>
      <c r="L69" s="1"/>
      <c r="M69" s="1"/>
      <c r="N69" s="1"/>
    </row>
    <row r="70" spans="1:14" ht="38.25" customHeight="1" x14ac:dyDescent="0.2">
      <c r="A70" s="119"/>
      <c r="B70" s="134"/>
      <c r="C70" s="119"/>
      <c r="D70" s="65" t="s">
        <v>27</v>
      </c>
      <c r="E70" s="64">
        <f>SUM(E51+E53+E55+E64)</f>
        <v>25000</v>
      </c>
      <c r="F70" s="64">
        <v>25000</v>
      </c>
      <c r="G70" s="71">
        <f>SUM(G51+G53+G55+G57+G64)</f>
        <v>0</v>
      </c>
      <c r="H70" s="71">
        <f t="shared" si="3"/>
        <v>25000</v>
      </c>
      <c r="I70" s="72">
        <f t="shared" si="4"/>
        <v>0</v>
      </c>
      <c r="J70" s="110"/>
      <c r="K70" s="111"/>
      <c r="L70" s="1"/>
      <c r="M70" s="1"/>
      <c r="N70" s="1"/>
    </row>
    <row r="71" spans="1:14" ht="27" customHeight="1" x14ac:dyDescent="0.2">
      <c r="A71" s="120" t="s">
        <v>71</v>
      </c>
      <c r="B71" s="120"/>
      <c r="C71" s="120"/>
      <c r="D71" s="120"/>
      <c r="E71" s="120"/>
      <c r="F71" s="120"/>
      <c r="G71" s="120"/>
      <c r="H71" s="120"/>
      <c r="I71" s="120"/>
      <c r="J71" s="120"/>
      <c r="K71" s="7"/>
      <c r="L71" s="1"/>
      <c r="M71" s="1"/>
      <c r="N71" s="1"/>
    </row>
    <row r="72" spans="1:14" ht="39.75" customHeight="1" x14ac:dyDescent="0.2">
      <c r="A72" s="119">
        <v>1</v>
      </c>
      <c r="B72" s="133" t="s">
        <v>72</v>
      </c>
      <c r="C72" s="119" t="s">
        <v>50</v>
      </c>
      <c r="D72" s="65" t="s">
        <v>34</v>
      </c>
      <c r="E72" s="51">
        <v>4000</v>
      </c>
      <c r="F72" s="76">
        <v>0</v>
      </c>
      <c r="G72" s="94">
        <v>0</v>
      </c>
      <c r="H72" s="94">
        <v>0</v>
      </c>
      <c r="I72" s="72">
        <v>0</v>
      </c>
      <c r="J72" s="124" t="s">
        <v>60</v>
      </c>
      <c r="K72" s="7"/>
      <c r="L72" s="1"/>
      <c r="M72" s="1"/>
      <c r="N72" s="1"/>
    </row>
    <row r="73" spans="1:14" ht="122.25" customHeight="1" x14ac:dyDescent="0.2">
      <c r="A73" s="119"/>
      <c r="B73" s="133"/>
      <c r="C73" s="119"/>
      <c r="D73" s="65" t="s">
        <v>27</v>
      </c>
      <c r="E73" s="51">
        <v>4000</v>
      </c>
      <c r="F73" s="94">
        <v>0</v>
      </c>
      <c r="G73" s="94">
        <v>0</v>
      </c>
      <c r="H73" s="94">
        <v>0</v>
      </c>
      <c r="I73" s="95">
        <v>0</v>
      </c>
      <c r="J73" s="124"/>
      <c r="K73" s="7"/>
      <c r="L73" s="1"/>
      <c r="M73" s="1"/>
      <c r="N73" s="1"/>
    </row>
    <row r="74" spans="1:14" ht="66" customHeight="1" x14ac:dyDescent="0.2">
      <c r="A74" s="134"/>
      <c r="B74" s="134" t="s">
        <v>73</v>
      </c>
      <c r="C74" s="134"/>
      <c r="D74" s="65" t="s">
        <v>34</v>
      </c>
      <c r="E74" s="63">
        <v>0</v>
      </c>
      <c r="F74" s="94">
        <v>0</v>
      </c>
      <c r="G74" s="94">
        <v>0</v>
      </c>
      <c r="H74" s="94">
        <f>F74-G74</f>
        <v>0</v>
      </c>
      <c r="I74" s="95">
        <v>0</v>
      </c>
      <c r="J74" s="134" t="s">
        <v>57</v>
      </c>
      <c r="K74" s="7"/>
      <c r="L74" s="1"/>
      <c r="M74" s="1"/>
      <c r="N74" s="1"/>
    </row>
    <row r="75" spans="1:14" ht="86.25" customHeight="1" x14ac:dyDescent="0.2">
      <c r="A75" s="134"/>
      <c r="B75" s="134"/>
      <c r="C75" s="134"/>
      <c r="D75" s="65" t="s">
        <v>27</v>
      </c>
      <c r="E75" s="63">
        <v>0</v>
      </c>
      <c r="F75" s="94">
        <v>0</v>
      </c>
      <c r="G75" s="94">
        <v>0</v>
      </c>
      <c r="H75" s="100">
        <f t="shared" ref="H75:H81" si="5">F75-G75</f>
        <v>0</v>
      </c>
      <c r="I75" s="95">
        <v>0</v>
      </c>
      <c r="J75" s="134"/>
      <c r="K75" s="7"/>
      <c r="L75" s="1"/>
      <c r="M75" s="1"/>
      <c r="N75" s="1"/>
    </row>
    <row r="76" spans="1:14" ht="46.5" customHeight="1" x14ac:dyDescent="0.2">
      <c r="A76" s="148" t="s">
        <v>28</v>
      </c>
      <c r="B76" s="148"/>
      <c r="C76" s="148"/>
      <c r="D76" s="68" t="s">
        <v>34</v>
      </c>
      <c r="E76" s="50">
        <f>SUM(E31+E46+E67+E74)</f>
        <v>45925</v>
      </c>
      <c r="F76" s="50">
        <f>E76</f>
        <v>45925</v>
      </c>
      <c r="G76" s="94">
        <v>0</v>
      </c>
      <c r="H76" s="100">
        <f t="shared" si="5"/>
        <v>45925</v>
      </c>
      <c r="I76" s="95">
        <f>G76/F76*100</f>
        <v>0</v>
      </c>
      <c r="J76" s="149" t="s">
        <v>57</v>
      </c>
      <c r="K76" s="7"/>
      <c r="L76" s="1"/>
      <c r="M76" s="1"/>
      <c r="N76" s="1"/>
    </row>
    <row r="77" spans="1:14" ht="38.25" customHeight="1" x14ac:dyDescent="0.2">
      <c r="A77" s="135" t="s">
        <v>74</v>
      </c>
      <c r="B77" s="135"/>
      <c r="C77" s="135"/>
      <c r="D77" s="91" t="s">
        <v>24</v>
      </c>
      <c r="E77" s="52">
        <f>SUM(E68)</f>
        <v>0</v>
      </c>
      <c r="F77" s="50">
        <f t="shared" ref="F77:F81" si="6">E77</f>
        <v>0</v>
      </c>
      <c r="G77" s="94">
        <v>0</v>
      </c>
      <c r="H77" s="100">
        <f t="shared" si="5"/>
        <v>0</v>
      </c>
      <c r="I77" s="95">
        <v>0</v>
      </c>
      <c r="J77" s="149"/>
      <c r="K77" s="7"/>
      <c r="L77" s="1"/>
      <c r="M77" s="1"/>
      <c r="N77" s="1"/>
    </row>
    <row r="78" spans="1:14" ht="22.5" customHeight="1" x14ac:dyDescent="0.2">
      <c r="A78" s="135"/>
      <c r="B78" s="135"/>
      <c r="C78" s="135"/>
      <c r="D78" s="91" t="s">
        <v>20</v>
      </c>
      <c r="E78" s="52">
        <f>SUM(E32+E47+E69)</f>
        <v>3000</v>
      </c>
      <c r="F78" s="50">
        <f t="shared" si="6"/>
        <v>3000</v>
      </c>
      <c r="G78" s="94">
        <v>0</v>
      </c>
      <c r="H78" s="100">
        <f t="shared" si="5"/>
        <v>3000</v>
      </c>
      <c r="I78" s="95">
        <f t="shared" ref="I78:I79" si="7">G78/F78*100</f>
        <v>0</v>
      </c>
      <c r="J78" s="149"/>
      <c r="K78" s="7"/>
      <c r="L78" s="1"/>
      <c r="M78" s="1"/>
      <c r="N78" s="1"/>
    </row>
    <row r="79" spans="1:14" ht="38.25" customHeight="1" x14ac:dyDescent="0.2">
      <c r="A79" s="135"/>
      <c r="B79" s="135"/>
      <c r="C79" s="135"/>
      <c r="D79" s="91" t="s">
        <v>27</v>
      </c>
      <c r="E79" s="52">
        <f>SUM(E48+E70+E75)</f>
        <v>42925</v>
      </c>
      <c r="F79" s="50">
        <f t="shared" si="6"/>
        <v>42925</v>
      </c>
      <c r="G79" s="77">
        <v>5698.1</v>
      </c>
      <c r="H79" s="100">
        <f t="shared" si="5"/>
        <v>37226.9</v>
      </c>
      <c r="I79" s="99">
        <f t="shared" si="7"/>
        <v>13.274548631333721</v>
      </c>
      <c r="J79" s="149"/>
      <c r="K79" s="7"/>
      <c r="L79" s="1"/>
      <c r="M79" s="1"/>
      <c r="N79" s="1"/>
    </row>
    <row r="80" spans="1:14" ht="24" customHeight="1" x14ac:dyDescent="0.2">
      <c r="A80" s="142" t="s">
        <v>75</v>
      </c>
      <c r="B80" s="142"/>
      <c r="C80" s="142"/>
      <c r="D80" s="69" t="s">
        <v>34</v>
      </c>
      <c r="E80" s="67">
        <v>0</v>
      </c>
      <c r="F80" s="50">
        <f t="shared" si="6"/>
        <v>0</v>
      </c>
      <c r="G80" s="66">
        <v>0</v>
      </c>
      <c r="H80" s="100">
        <f t="shared" si="5"/>
        <v>0</v>
      </c>
      <c r="I80" s="95">
        <v>0</v>
      </c>
      <c r="J80" s="124" t="s">
        <v>57</v>
      </c>
      <c r="K80" s="7"/>
      <c r="L80" s="1"/>
      <c r="M80" s="1"/>
      <c r="N80" s="1"/>
    </row>
    <row r="81" spans="1:14" ht="24.75" customHeight="1" x14ac:dyDescent="0.2">
      <c r="A81" s="142"/>
      <c r="B81" s="142"/>
      <c r="C81" s="142"/>
      <c r="D81" s="70" t="s">
        <v>20</v>
      </c>
      <c r="E81" s="67">
        <v>0</v>
      </c>
      <c r="F81" s="50">
        <f t="shared" si="6"/>
        <v>0</v>
      </c>
      <c r="G81" s="66">
        <v>0</v>
      </c>
      <c r="H81" s="100">
        <f t="shared" si="5"/>
        <v>0</v>
      </c>
      <c r="I81" s="95">
        <v>0</v>
      </c>
      <c r="J81" s="124"/>
      <c r="K81" s="7"/>
      <c r="L81" s="1"/>
      <c r="M81" s="1"/>
      <c r="N81" s="1"/>
    </row>
    <row r="82" spans="1:14" ht="24" customHeight="1" x14ac:dyDescent="0.2">
      <c r="A82" s="143"/>
      <c r="B82" s="143"/>
      <c r="C82" s="143"/>
      <c r="D82" s="143"/>
      <c r="E82" s="62"/>
      <c r="F82" s="62"/>
      <c r="G82" s="144"/>
      <c r="H82" s="144"/>
      <c r="I82" s="59"/>
      <c r="J82" s="60"/>
      <c r="K82" s="7"/>
      <c r="L82" s="1"/>
      <c r="M82" s="1"/>
      <c r="N82" s="1"/>
    </row>
    <row r="83" spans="1:14" ht="11.25" customHeight="1" x14ac:dyDescent="0.2">
      <c r="A83" s="53"/>
      <c r="B83" s="54"/>
      <c r="C83" s="55"/>
      <c r="D83" s="56"/>
      <c r="E83" s="57"/>
      <c r="F83" s="57"/>
      <c r="G83" s="57"/>
      <c r="H83" s="57"/>
      <c r="I83" s="58"/>
      <c r="J83" s="34"/>
      <c r="K83" s="7"/>
      <c r="L83" s="1"/>
      <c r="M83" s="1"/>
      <c r="N83" s="1"/>
    </row>
    <row r="84" spans="1:14" ht="33" customHeight="1" x14ac:dyDescent="0.25">
      <c r="A84" s="145" t="s">
        <v>77</v>
      </c>
      <c r="B84" s="145"/>
      <c r="C84" s="146" t="s">
        <v>76</v>
      </c>
      <c r="D84" s="146"/>
      <c r="E84" s="78"/>
      <c r="F84" s="79"/>
      <c r="G84" s="147" t="s">
        <v>80</v>
      </c>
      <c r="H84" s="147"/>
      <c r="I84" s="80"/>
      <c r="J84" s="81" t="s">
        <v>81</v>
      </c>
      <c r="K84" s="7"/>
      <c r="L84" s="1"/>
      <c r="M84" s="1"/>
      <c r="N84" s="1"/>
    </row>
    <row r="85" spans="1:14" ht="23.25" customHeight="1" x14ac:dyDescent="0.2">
      <c r="A85" s="150" t="s">
        <v>9</v>
      </c>
      <c r="B85" s="150"/>
      <c r="C85" s="150" t="s">
        <v>21</v>
      </c>
      <c r="D85" s="150"/>
      <c r="E85" s="82" t="s">
        <v>3</v>
      </c>
      <c r="F85" s="79"/>
      <c r="G85" s="151" t="s">
        <v>22</v>
      </c>
      <c r="H85" s="151"/>
      <c r="I85" s="83" t="s">
        <v>3</v>
      </c>
      <c r="J85" s="84" t="s">
        <v>23</v>
      </c>
      <c r="K85" s="7"/>
      <c r="L85" s="1"/>
      <c r="M85" s="1"/>
      <c r="N85" s="1"/>
    </row>
    <row r="86" spans="1:14" ht="24.75" hidden="1" customHeight="1" x14ac:dyDescent="0.2">
      <c r="A86" s="85"/>
      <c r="B86" s="86"/>
      <c r="C86" s="87"/>
      <c r="D86" s="88"/>
      <c r="E86" s="79"/>
      <c r="F86" s="79"/>
      <c r="G86" s="79"/>
      <c r="H86" s="79"/>
      <c r="I86" s="89"/>
      <c r="J86" s="90"/>
      <c r="K86" s="7"/>
      <c r="L86" s="1"/>
      <c r="M86" s="1"/>
      <c r="N86" s="1"/>
    </row>
    <row r="87" spans="1:14" ht="43.5" hidden="1" customHeight="1" x14ac:dyDescent="0.25">
      <c r="A87" s="145" t="s">
        <v>78</v>
      </c>
      <c r="B87" s="145"/>
      <c r="C87" s="146" t="s">
        <v>79</v>
      </c>
      <c r="D87" s="146"/>
      <c r="E87" s="78"/>
      <c r="F87" s="79"/>
      <c r="G87" s="147" t="s">
        <v>80</v>
      </c>
      <c r="H87" s="147"/>
      <c r="I87" s="80"/>
      <c r="J87" s="81" t="s">
        <v>81</v>
      </c>
      <c r="K87" s="7"/>
      <c r="L87" s="1"/>
      <c r="M87" s="1"/>
      <c r="N87" s="1"/>
    </row>
    <row r="88" spans="1:14" ht="17.25" hidden="1" customHeight="1" x14ac:dyDescent="0.2">
      <c r="A88" s="150" t="s">
        <v>25</v>
      </c>
      <c r="B88" s="150"/>
      <c r="C88" s="150" t="s">
        <v>21</v>
      </c>
      <c r="D88" s="150"/>
      <c r="E88" s="82" t="s">
        <v>3</v>
      </c>
      <c r="F88" s="82"/>
      <c r="G88" s="151" t="s">
        <v>22</v>
      </c>
      <c r="H88" s="151"/>
      <c r="I88" s="83" t="s">
        <v>3</v>
      </c>
      <c r="J88" s="84" t="s">
        <v>23</v>
      </c>
      <c r="K88" s="7"/>
      <c r="L88" s="1"/>
      <c r="M88" s="1"/>
      <c r="N88" s="1"/>
    </row>
    <row r="89" spans="1:14" ht="24.75" hidden="1" customHeight="1" x14ac:dyDescent="0.2">
      <c r="A89" s="85"/>
      <c r="B89" s="86"/>
      <c r="C89" s="87"/>
      <c r="D89" s="88"/>
      <c r="E89" s="79"/>
      <c r="F89" s="79"/>
      <c r="G89" s="79"/>
      <c r="H89" s="79"/>
      <c r="I89" s="89"/>
      <c r="J89" s="90"/>
      <c r="K89" s="7"/>
      <c r="L89" s="1"/>
      <c r="M89" s="1"/>
      <c r="N89" s="1"/>
    </row>
    <row r="90" spans="1:14" ht="24.75" customHeight="1" x14ac:dyDescent="0.2">
      <c r="A90" s="152"/>
      <c r="B90" s="86" t="s">
        <v>26</v>
      </c>
      <c r="C90" s="153" t="s">
        <v>82</v>
      </c>
      <c r="D90" s="153"/>
      <c r="E90" s="79"/>
      <c r="F90" s="79"/>
      <c r="G90" s="79"/>
      <c r="H90" s="79"/>
      <c r="I90" s="89"/>
      <c r="J90" s="90"/>
      <c r="K90" s="7"/>
      <c r="L90" s="1"/>
      <c r="M90" s="1"/>
      <c r="N90" s="1"/>
    </row>
    <row r="91" spans="1:14" ht="28.5" customHeight="1" x14ac:dyDescent="0.2">
      <c r="A91" s="152"/>
      <c r="B91" s="86"/>
      <c r="C91" s="87"/>
      <c r="D91" s="88"/>
      <c r="E91" s="79"/>
      <c r="F91" s="79"/>
      <c r="G91" s="79"/>
      <c r="H91" s="79"/>
      <c r="I91" s="89"/>
      <c r="J91" s="90"/>
      <c r="K91" s="7"/>
      <c r="L91" s="1"/>
      <c r="M91" s="1"/>
      <c r="N91" s="1"/>
    </row>
    <row r="92" spans="1:14" ht="24.75" customHeight="1" x14ac:dyDescent="0.2">
      <c r="A92" s="45"/>
      <c r="B92" s="44"/>
      <c r="C92" s="30"/>
      <c r="D92" s="35"/>
      <c r="E92" s="32"/>
      <c r="F92" s="32"/>
      <c r="G92" s="32"/>
      <c r="H92" s="32"/>
      <c r="I92" s="33"/>
      <c r="J92" s="34"/>
      <c r="K92" s="7"/>
      <c r="L92" s="1"/>
      <c r="M92" s="1"/>
      <c r="N92" s="1"/>
    </row>
    <row r="93" spans="1:14" ht="24.75" customHeight="1" x14ac:dyDescent="0.2">
      <c r="A93" s="45"/>
      <c r="B93" s="44"/>
      <c r="C93" s="30"/>
      <c r="D93" s="31"/>
      <c r="E93" s="32"/>
      <c r="F93" s="32"/>
      <c r="G93" s="32"/>
      <c r="H93" s="32"/>
      <c r="I93" s="33"/>
      <c r="J93" s="34"/>
      <c r="K93" s="7"/>
      <c r="L93" s="1"/>
      <c r="M93" s="1"/>
      <c r="N93" s="1"/>
    </row>
    <row r="94" spans="1:14" ht="24.75" customHeight="1" x14ac:dyDescent="0.2">
      <c r="A94" s="45"/>
      <c r="B94" s="44"/>
      <c r="C94" s="30"/>
      <c r="D94" s="31"/>
      <c r="E94" s="32"/>
      <c r="F94" s="32"/>
      <c r="G94" s="32"/>
      <c r="H94" s="32"/>
      <c r="I94" s="33"/>
      <c r="J94" s="34"/>
      <c r="K94" s="7"/>
      <c r="L94" s="1"/>
      <c r="M94" s="1"/>
      <c r="N94" s="1"/>
    </row>
    <row r="95" spans="1:14" ht="24.75" customHeight="1" x14ac:dyDescent="0.2">
      <c r="A95" s="45"/>
      <c r="B95" s="44"/>
      <c r="C95" s="30"/>
      <c r="D95" s="31"/>
      <c r="E95" s="32"/>
      <c r="F95" s="32"/>
      <c r="G95" s="32"/>
      <c r="H95" s="32"/>
      <c r="I95" s="33"/>
      <c r="J95" s="34"/>
      <c r="K95" s="7"/>
      <c r="L95" s="1"/>
      <c r="M95" s="1"/>
      <c r="N95" s="1"/>
    </row>
    <row r="96" spans="1:14" ht="24.75" customHeight="1" x14ac:dyDescent="0.2">
      <c r="A96" s="45"/>
      <c r="B96" s="44"/>
      <c r="C96" s="30"/>
      <c r="D96" s="35"/>
      <c r="E96" s="32"/>
      <c r="F96" s="32"/>
      <c r="G96" s="32"/>
      <c r="H96" s="32"/>
      <c r="I96" s="33"/>
      <c r="J96" s="34"/>
      <c r="K96" s="7"/>
      <c r="L96" s="1"/>
      <c r="M96" s="1"/>
      <c r="N96" s="1"/>
    </row>
    <row r="97" spans="1:14" ht="24.75" customHeight="1" x14ac:dyDescent="0.2">
      <c r="A97" s="45"/>
      <c r="B97" s="44"/>
      <c r="C97" s="30"/>
      <c r="D97" s="31"/>
      <c r="E97" s="32"/>
      <c r="F97" s="32"/>
      <c r="G97" s="32"/>
      <c r="H97" s="32"/>
      <c r="I97" s="33"/>
      <c r="J97" s="34"/>
      <c r="K97" s="7"/>
      <c r="L97" s="1"/>
      <c r="M97" s="1"/>
      <c r="N97" s="1"/>
    </row>
    <row r="98" spans="1:14" ht="34.5" customHeight="1" x14ac:dyDescent="0.2">
      <c r="A98" s="36"/>
      <c r="B98" s="37"/>
      <c r="C98" s="37"/>
      <c r="D98" s="38"/>
      <c r="E98" s="33"/>
      <c r="F98" s="33"/>
      <c r="G98" s="33"/>
      <c r="H98" s="33"/>
      <c r="I98" s="33"/>
      <c r="J98" s="34"/>
      <c r="K98" s="7"/>
      <c r="L98" s="1"/>
      <c r="M98" s="1"/>
      <c r="N98" s="1"/>
    </row>
    <row r="99" spans="1:14" ht="29.25" customHeight="1" x14ac:dyDescent="0.2">
      <c r="A99" s="39"/>
      <c r="B99" s="40"/>
      <c r="C99" s="40"/>
      <c r="D99" s="39"/>
      <c r="E99" s="33"/>
      <c r="F99" s="33"/>
      <c r="G99" s="33"/>
      <c r="H99" s="33"/>
      <c r="I99" s="33"/>
      <c r="J99" s="34"/>
      <c r="K99" s="7"/>
      <c r="L99" s="1"/>
      <c r="M99" s="1"/>
      <c r="N99" s="1"/>
    </row>
    <row r="100" spans="1:14" ht="16.5" customHeight="1" x14ac:dyDescent="0.2">
      <c r="A100" s="39"/>
      <c r="B100" s="41"/>
      <c r="C100" s="41"/>
      <c r="D100" s="39"/>
      <c r="E100" s="42"/>
      <c r="F100" s="42"/>
      <c r="G100" s="42"/>
      <c r="H100" s="42"/>
      <c r="I100" s="33"/>
      <c r="J100" s="34"/>
      <c r="K100" s="7"/>
      <c r="L100" s="1"/>
      <c r="M100" s="1"/>
      <c r="N100" s="1"/>
    </row>
    <row r="101" spans="1:14" ht="23.25" customHeight="1" x14ac:dyDescent="0.2">
      <c r="A101" s="39"/>
      <c r="B101" s="39"/>
      <c r="C101" s="39"/>
      <c r="D101" s="38"/>
      <c r="E101" s="43"/>
      <c r="F101" s="43"/>
      <c r="G101" s="43"/>
      <c r="H101" s="43"/>
      <c r="I101" s="33"/>
      <c r="J101" s="34"/>
      <c r="K101" s="7"/>
      <c r="L101" s="1"/>
      <c r="M101" s="1"/>
      <c r="N101" s="1"/>
    </row>
    <row r="102" spans="1:14" ht="23.25" customHeight="1" x14ac:dyDescent="0.2">
      <c r="A102" s="39"/>
      <c r="B102" s="39"/>
      <c r="C102" s="39"/>
      <c r="D102" s="31"/>
      <c r="E102" s="43"/>
      <c r="F102" s="43"/>
      <c r="G102" s="43"/>
      <c r="H102" s="43"/>
      <c r="I102" s="33"/>
      <c r="J102" s="34"/>
      <c r="K102" s="7"/>
      <c r="L102" s="1"/>
      <c r="M102" s="1"/>
      <c r="N102" s="1"/>
    </row>
    <row r="103" spans="1:14" ht="23.25" customHeight="1" x14ac:dyDescent="0.2">
      <c r="A103" s="8"/>
      <c r="B103" s="9"/>
      <c r="C103" s="9"/>
      <c r="D103" s="8"/>
      <c r="E103" s="10"/>
      <c r="F103" s="10"/>
      <c r="G103" s="10"/>
      <c r="H103" s="10"/>
      <c r="I103" s="10"/>
      <c r="J103" s="11"/>
      <c r="K103" s="7"/>
      <c r="L103" s="1"/>
      <c r="M103" s="1"/>
      <c r="N103" s="1"/>
    </row>
    <row r="104" spans="1:14" ht="23.25" customHeight="1" x14ac:dyDescent="0.2">
      <c r="A104" s="8"/>
      <c r="B104" s="9"/>
      <c r="C104" s="9"/>
      <c r="D104" s="8"/>
      <c r="E104" s="10"/>
      <c r="F104" s="10"/>
      <c r="G104" s="10"/>
      <c r="H104" s="10"/>
      <c r="I104" s="10"/>
      <c r="J104" s="11"/>
      <c r="K104" s="7"/>
      <c r="L104" s="1"/>
      <c r="M104" s="1"/>
      <c r="N104" s="1"/>
    </row>
    <row r="105" spans="1:14" ht="23.25" customHeight="1" x14ac:dyDescent="0.2">
      <c r="A105" s="8"/>
      <c r="B105" s="9"/>
      <c r="C105" s="9"/>
      <c r="D105" s="8"/>
      <c r="E105" s="10"/>
      <c r="F105" s="10"/>
      <c r="G105" s="10"/>
      <c r="H105" s="10"/>
      <c r="I105" s="10"/>
      <c r="J105" s="11"/>
      <c r="K105" s="7"/>
      <c r="L105" s="1"/>
      <c r="M105" s="1"/>
      <c r="N105" s="1"/>
    </row>
    <row r="106" spans="1:14" ht="23.25" customHeight="1" x14ac:dyDescent="0.2">
      <c r="A106" s="8"/>
      <c r="B106" s="9"/>
      <c r="C106" s="9"/>
      <c r="D106" s="8"/>
      <c r="E106" s="10"/>
      <c r="F106" s="10"/>
      <c r="G106" s="10"/>
      <c r="H106" s="10"/>
      <c r="I106" s="10"/>
      <c r="J106" s="11"/>
      <c r="K106" s="7"/>
      <c r="L106" s="1"/>
      <c r="M106" s="1"/>
      <c r="N106" s="1"/>
    </row>
    <row r="107" spans="1:14" x14ac:dyDescent="0.2">
      <c r="A107" s="12"/>
      <c r="B107" s="12"/>
      <c r="C107" s="12"/>
      <c r="D107" s="12"/>
      <c r="E107" s="13"/>
      <c r="F107" s="13"/>
      <c r="G107" s="13"/>
      <c r="H107" s="13"/>
      <c r="I107" s="13"/>
      <c r="J107" s="14"/>
      <c r="K107" s="14"/>
      <c r="L107" s="1"/>
      <c r="M107" s="1"/>
      <c r="N107" s="1"/>
    </row>
    <row r="108" spans="1:14" x14ac:dyDescent="0.2">
      <c r="A108" s="12"/>
      <c r="B108" s="12"/>
      <c r="C108" s="12"/>
      <c r="D108" s="12"/>
      <c r="E108" s="13"/>
      <c r="F108" s="13"/>
      <c r="G108" s="13"/>
      <c r="H108" s="13"/>
      <c r="I108" s="13"/>
      <c r="J108" s="14"/>
      <c r="K108" s="14"/>
      <c r="L108" s="1"/>
      <c r="M108" s="1"/>
      <c r="N108" s="1"/>
    </row>
    <row r="109" spans="1:14" ht="16.5" customHeight="1" x14ac:dyDescent="0.2">
      <c r="A109" s="15"/>
      <c r="B109" s="12"/>
      <c r="C109" s="12"/>
      <c r="D109" s="12"/>
      <c r="E109" s="13"/>
      <c r="F109" s="13"/>
      <c r="G109" s="13"/>
      <c r="H109" s="13"/>
      <c r="I109" s="13"/>
      <c r="J109" s="14"/>
      <c r="K109" s="14"/>
      <c r="L109" s="1"/>
      <c r="M109" s="1"/>
      <c r="N109" s="1"/>
    </row>
    <row r="110" spans="1:14" ht="22.5" customHeight="1" x14ac:dyDescent="0.25">
      <c r="A110" s="47"/>
      <c r="B110" s="47"/>
      <c r="C110" s="28"/>
      <c r="D110" s="16"/>
      <c r="E110" s="16"/>
      <c r="F110" s="16"/>
      <c r="G110" s="16"/>
      <c r="H110" s="16"/>
      <c r="I110" s="17"/>
      <c r="J110" s="17"/>
      <c r="K110" s="1"/>
      <c r="L110" s="1"/>
      <c r="M110" s="1"/>
      <c r="N110" s="1"/>
    </row>
    <row r="111" spans="1:14" x14ac:dyDescent="0.2">
      <c r="A111" s="48"/>
      <c r="B111" s="48"/>
      <c r="C111" s="29"/>
      <c r="D111" s="18"/>
      <c r="E111" s="18"/>
      <c r="F111" s="18"/>
      <c r="G111" s="18"/>
      <c r="H111" s="18"/>
      <c r="I111" s="18"/>
      <c r="J111" s="19"/>
      <c r="K111" s="1"/>
      <c r="L111" s="1"/>
      <c r="M111" s="1"/>
      <c r="N111" s="1"/>
    </row>
    <row r="112" spans="1:14" ht="20.25" customHeight="1" x14ac:dyDescent="0.2">
      <c r="A112" s="20"/>
      <c r="B112" s="20"/>
      <c r="C112" s="20"/>
      <c r="D112" s="17"/>
      <c r="E112" s="17"/>
      <c r="F112" s="17"/>
      <c r="G112" s="17"/>
      <c r="H112" s="17"/>
      <c r="I112" s="17"/>
      <c r="J112" s="21"/>
      <c r="K112" s="1"/>
      <c r="L112" s="1"/>
      <c r="M112" s="1"/>
      <c r="N112" s="1"/>
    </row>
    <row r="113" spans="1:14" ht="15.75" x14ac:dyDescent="0.2">
      <c r="A113" s="49"/>
      <c r="B113" s="49"/>
      <c r="C113" s="46"/>
      <c r="D113" s="17"/>
      <c r="E113" s="17"/>
      <c r="F113" s="17"/>
      <c r="G113" s="17"/>
      <c r="H113" s="17"/>
      <c r="I113" s="17"/>
      <c r="J113" s="21"/>
      <c r="K113" s="1"/>
      <c r="L113" s="1"/>
      <c r="M113" s="1"/>
      <c r="N113" s="1"/>
    </row>
    <row r="114" spans="1:14" ht="15.75" x14ac:dyDescent="0.2">
      <c r="A114" s="48"/>
      <c r="B114" s="48"/>
      <c r="C114" s="29"/>
      <c r="D114" s="18"/>
      <c r="E114" s="18"/>
      <c r="F114" s="18"/>
      <c r="G114" s="18"/>
      <c r="H114" s="18"/>
      <c r="I114" s="17"/>
      <c r="J114" s="2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</sheetData>
  <mergeCells count="152">
    <mergeCell ref="A88:B88"/>
    <mergeCell ref="C88:D88"/>
    <mergeCell ref="G88:H88"/>
    <mergeCell ref="A90:A91"/>
    <mergeCell ref="C90:D90"/>
    <mergeCell ref="A85:B85"/>
    <mergeCell ref="C85:D85"/>
    <mergeCell ref="G85:H85"/>
    <mergeCell ref="A87:B87"/>
    <mergeCell ref="C87:D87"/>
    <mergeCell ref="G87:H87"/>
    <mergeCell ref="A80:C81"/>
    <mergeCell ref="J80:J81"/>
    <mergeCell ref="A82:B82"/>
    <mergeCell ref="C82:D82"/>
    <mergeCell ref="G82:H82"/>
    <mergeCell ref="A84:B84"/>
    <mergeCell ref="C84:D84"/>
    <mergeCell ref="G84:H84"/>
    <mergeCell ref="A74:A75"/>
    <mergeCell ref="B74:B75"/>
    <mergeCell ref="C74:C75"/>
    <mergeCell ref="J74:J75"/>
    <mergeCell ref="A76:C76"/>
    <mergeCell ref="J76:J79"/>
    <mergeCell ref="A77:C79"/>
    <mergeCell ref="A67:A70"/>
    <mergeCell ref="B67:B70"/>
    <mergeCell ref="C67:C70"/>
    <mergeCell ref="A71:J71"/>
    <mergeCell ref="A72:A73"/>
    <mergeCell ref="B72:B73"/>
    <mergeCell ref="C72:C73"/>
    <mergeCell ref="J72:J73"/>
    <mergeCell ref="A63:A64"/>
    <mergeCell ref="B63:B64"/>
    <mergeCell ref="C63:C64"/>
    <mergeCell ref="J63:J64"/>
    <mergeCell ref="A65:A66"/>
    <mergeCell ref="B65:B66"/>
    <mergeCell ref="C65:C66"/>
    <mergeCell ref="A58:A60"/>
    <mergeCell ref="B58:B60"/>
    <mergeCell ref="C58:C60"/>
    <mergeCell ref="J58:J60"/>
    <mergeCell ref="A61:A62"/>
    <mergeCell ref="B61:B62"/>
    <mergeCell ref="C61:C62"/>
    <mergeCell ref="J61:J62"/>
    <mergeCell ref="J65:J66"/>
    <mergeCell ref="A54:A55"/>
    <mergeCell ref="B54:B55"/>
    <mergeCell ref="C54:C55"/>
    <mergeCell ref="J54:J55"/>
    <mergeCell ref="A56:A57"/>
    <mergeCell ref="B56:B57"/>
    <mergeCell ref="C56:C57"/>
    <mergeCell ref="J56:J57"/>
    <mergeCell ref="A49:J49"/>
    <mergeCell ref="A50:A51"/>
    <mergeCell ref="B50:B51"/>
    <mergeCell ref="C50:C51"/>
    <mergeCell ref="J50:J51"/>
    <mergeCell ref="A52:A53"/>
    <mergeCell ref="B52:B53"/>
    <mergeCell ref="C52:C53"/>
    <mergeCell ref="J52:J53"/>
    <mergeCell ref="A44:A45"/>
    <mergeCell ref="B44:B45"/>
    <mergeCell ref="C44:C45"/>
    <mergeCell ref="J44:J45"/>
    <mergeCell ref="A46:A48"/>
    <mergeCell ref="B46:B48"/>
    <mergeCell ref="C46:C48"/>
    <mergeCell ref="J46:J48"/>
    <mergeCell ref="A40:A41"/>
    <mergeCell ref="B40:B41"/>
    <mergeCell ref="C40:C41"/>
    <mergeCell ref="J40:J41"/>
    <mergeCell ref="A42:A43"/>
    <mergeCell ref="B42:B43"/>
    <mergeCell ref="C42:C43"/>
    <mergeCell ref="J42:J43"/>
    <mergeCell ref="A36:A37"/>
    <mergeCell ref="B36:B37"/>
    <mergeCell ref="C36:C37"/>
    <mergeCell ref="J36:J37"/>
    <mergeCell ref="A38:A39"/>
    <mergeCell ref="B38:B39"/>
    <mergeCell ref="C38:C39"/>
    <mergeCell ref="J38:J39"/>
    <mergeCell ref="I31:I32"/>
    <mergeCell ref="J31:J32"/>
    <mergeCell ref="A33:J33"/>
    <mergeCell ref="A34:A35"/>
    <mergeCell ref="B34:B35"/>
    <mergeCell ref="C34:C35"/>
    <mergeCell ref="J34:J35"/>
    <mergeCell ref="A31:A32"/>
    <mergeCell ref="B31:B32"/>
    <mergeCell ref="C31:C32"/>
    <mergeCell ref="F31:F32"/>
    <mergeCell ref="G31:G32"/>
    <mergeCell ref="H31:H32"/>
    <mergeCell ref="J29:J30"/>
    <mergeCell ref="J21:J22"/>
    <mergeCell ref="A23:A24"/>
    <mergeCell ref="B23:B24"/>
    <mergeCell ref="C23:C24"/>
    <mergeCell ref="J23:J24"/>
    <mergeCell ref="A25:A26"/>
    <mergeCell ref="B25:B26"/>
    <mergeCell ref="C25:C26"/>
    <mergeCell ref="J25:J26"/>
    <mergeCell ref="A21:A22"/>
    <mergeCell ref="B21:B22"/>
    <mergeCell ref="C21:C22"/>
    <mergeCell ref="D12:D13"/>
    <mergeCell ref="E12:E13"/>
    <mergeCell ref="F12:F13"/>
    <mergeCell ref="E18:E20"/>
    <mergeCell ref="F18:F20"/>
    <mergeCell ref="G18:G20"/>
    <mergeCell ref="H18:H20"/>
    <mergeCell ref="I18:I20"/>
    <mergeCell ref="A29:A30"/>
    <mergeCell ref="B29:B30"/>
    <mergeCell ref="C29:C30"/>
    <mergeCell ref="L67:M67"/>
    <mergeCell ref="I1:J1"/>
    <mergeCell ref="I2:J2"/>
    <mergeCell ref="A3:J3"/>
    <mergeCell ref="A4:J4"/>
    <mergeCell ref="A5:J5"/>
    <mergeCell ref="A7:H7"/>
    <mergeCell ref="J12:J13"/>
    <mergeCell ref="A15:J15"/>
    <mergeCell ref="A16:J16"/>
    <mergeCell ref="G12:G13"/>
    <mergeCell ref="H12:I12"/>
    <mergeCell ref="A27:A28"/>
    <mergeCell ref="B27:B28"/>
    <mergeCell ref="C27:C28"/>
    <mergeCell ref="J27:J28"/>
    <mergeCell ref="A17:A20"/>
    <mergeCell ref="B17:B20"/>
    <mergeCell ref="C17:C20"/>
    <mergeCell ref="J17:J20"/>
    <mergeCell ref="D18:D20"/>
    <mergeCell ref="A12:A13"/>
    <mergeCell ref="B12:B13"/>
    <mergeCell ref="C12:C13"/>
  </mergeCells>
  <printOptions horizontalCentered="1"/>
  <pageMargins left="0.19685039370078741" right="0" top="0.19685039370078741" bottom="0.39370078740157483" header="0.51181102362204722" footer="0.31496062992125984"/>
  <pageSetup paperSize="9" scale="8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за 2 кв. 2014  </vt:lpstr>
      <vt:lpstr>'отчет за 2 кв. 2014 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Лысенко Наталья Николаевна</cp:lastModifiedBy>
  <cp:lastPrinted>2014-07-11T09:55:42Z</cp:lastPrinted>
  <dcterms:created xsi:type="dcterms:W3CDTF">2014-04-07T02:44:58Z</dcterms:created>
  <dcterms:modified xsi:type="dcterms:W3CDTF">2014-07-29T09:08:47Z</dcterms:modified>
</cp:coreProperties>
</file>