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8" windowWidth="14808" windowHeight="777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8" i="1" l="1"/>
  <c r="E18" i="1" l="1"/>
  <c r="F18" i="1" l="1"/>
  <c r="H33" i="1" l="1"/>
  <c r="I34" i="1" l="1"/>
  <c r="H35" i="1"/>
  <c r="G36" i="1"/>
  <c r="F36" i="1"/>
  <c r="H36" i="1" s="1"/>
  <c r="E36" i="1"/>
  <c r="I33" i="1"/>
  <c r="I36" i="1" l="1"/>
  <c r="I22" i="1"/>
  <c r="I18" i="1"/>
  <c r="I17" i="1"/>
  <c r="F46" i="1"/>
  <c r="E46" i="1"/>
  <c r="I27" i="1"/>
  <c r="F30" i="1"/>
  <c r="G30" i="1"/>
  <c r="H30" i="1" s="1"/>
  <c r="I30" i="1"/>
  <c r="F47" i="1"/>
  <c r="F49" i="1" s="1"/>
  <c r="G22" i="1"/>
  <c r="G23" i="1"/>
  <c r="G37" i="1"/>
  <c r="I37" i="1"/>
  <c r="F22" i="1"/>
  <c r="F41" i="1" s="1"/>
  <c r="F23" i="1"/>
  <c r="F37" i="1"/>
  <c r="H37" i="1" s="1"/>
  <c r="E30" i="1"/>
  <c r="F52" i="1"/>
  <c r="G52" i="1"/>
  <c r="G54" i="1" s="1"/>
  <c r="E52" i="1"/>
  <c r="E54" i="1" s="1"/>
  <c r="E37" i="1"/>
  <c r="H52" i="1"/>
  <c r="H54" i="1"/>
  <c r="F54" i="1"/>
  <c r="E22" i="1"/>
  <c r="E41" i="1" s="1"/>
  <c r="H18" i="1"/>
  <c r="H20" i="1"/>
  <c r="H17" i="1"/>
  <c r="H22" i="1" s="1"/>
  <c r="H41" i="1" s="1"/>
  <c r="E40" i="1"/>
  <c r="E23" i="1"/>
  <c r="H34" i="1"/>
  <c r="H27" i="1"/>
  <c r="E47" i="1" l="1"/>
  <c r="E49" i="1" s="1"/>
  <c r="E42" i="1"/>
  <c r="H23" i="1"/>
  <c r="F42" i="1"/>
  <c r="I23" i="1"/>
  <c r="G42" i="1"/>
  <c r="G47" i="1" s="1"/>
  <c r="H42" i="1"/>
  <c r="H39" i="1" s="1"/>
  <c r="F39" i="1"/>
  <c r="E39" i="1"/>
  <c r="G41" i="1"/>
  <c r="I41" i="1" s="1"/>
  <c r="G39" i="1" l="1"/>
  <c r="G46" i="1"/>
  <c r="I47" i="1"/>
  <c r="I42" i="1"/>
  <c r="I39" i="1"/>
  <c r="H47" i="1"/>
  <c r="I46" i="1" l="1"/>
  <c r="H46" i="1"/>
  <c r="H49" i="1" s="1"/>
  <c r="G49" i="1"/>
  <c r="I49" i="1" s="1"/>
</calcChain>
</file>

<file path=xl/sharedStrings.xml><?xml version="1.0" encoding="utf-8"?>
<sst xmlns="http://schemas.openxmlformats.org/spreadsheetml/2006/main" count="100" uniqueCount="52">
  <si>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</si>
  <si>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</si>
  <si>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</si>
  <si>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</si>
  <si>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</si>
  <si>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</si>
  <si>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</si>
  <si>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</si>
  <si>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</si>
  <si>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</si>
  <si>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</si>
  <si>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</si>
  <si>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</si>
  <si>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</si>
  <si>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</si>
  <si>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</si>
  <si>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</si>
  <si>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</si>
  <si>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</si>
  <si>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</si>
  <si>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</si>
  <si>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</si>
  <si>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</si>
  <si>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</si>
  <si>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 xml:space="preserve"> 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</si>
  <si>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</si>
  <si>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</si>
  <si>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</si>
  <si>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</si>
  <si>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</si>
  <si>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>Департамент жилищно-коммунального и строительного комплекса</t>
  </si>
  <si>
    <t>ДЖКиСК</t>
  </si>
  <si>
    <t>Итого по задаче 2, в том числе:</t>
  </si>
  <si>
    <t>Итого по задаче 3, в том числе:</t>
  </si>
  <si>
    <t>Ответственный исполнитель ДЖКиСК</t>
  </si>
  <si>
    <t>Развитие сети автомобильных дорог и транспорта в городе Югорске на 2014-2020 годы</t>
  </si>
  <si>
    <t>Цель : Создание условий для устойчивого развития сети автомобильных дорог местного значения и транспорта, обеспечивающее повышение доступности и безопасности транспортных услуг</t>
  </si>
  <si>
    <r>
      <t>Задача 1 . Строительство, реконструкция и капитальный ремонт автомобильных дорог общего пользования местного значения.</t>
    </r>
    <r>
      <rPr>
        <sz val="10"/>
        <color theme="1"/>
        <rFont val="Times New Roman"/>
        <family val="1"/>
        <charset val="204"/>
      </rPr>
      <t xml:space="preserve"> </t>
    </r>
  </si>
  <si>
    <t>1</t>
  </si>
  <si>
    <t>ДМСиГ</t>
  </si>
  <si>
    <t>Задача 2. Обеспечение функционирования сети автомобильных дорог общего пользования местного значения.</t>
  </si>
  <si>
    <t>2</t>
  </si>
  <si>
    <t>Текущее содержание и ремонт городских дорог</t>
  </si>
  <si>
    <t>Задача 3. Обеспечение доступности и повышение качества транспортных услуг автомобильным транспортом.</t>
  </si>
  <si>
    <t>3</t>
  </si>
  <si>
    <t>Субсидия организациям автомобильного транспорта на возмещение убытков от пассажирских перевозок на территории города Югорска по регулируемым тарифам</t>
  </si>
  <si>
    <t>Соисполнитель 1 ДМСиГ</t>
  </si>
  <si>
    <t>Выполнение работ по строительству(реконструкции), капитальному ремонту автомобильных дорог общего пользования местного значения</t>
  </si>
  <si>
    <t>ИТОГО</t>
  </si>
  <si>
    <t>01 января</t>
  </si>
  <si>
    <t>2016 г.</t>
  </si>
  <si>
    <r>
      <t xml:space="preserve"> </t>
    </r>
    <r>
      <rPr>
        <b/>
        <sz val="9"/>
        <rFont val="Times New Roman"/>
        <family val="1"/>
        <charset val="204"/>
      </rPr>
      <t xml:space="preserve">Реконструкция ул. Менделеева в г.Югорске </t>
    </r>
    <r>
      <rPr>
        <sz val="9"/>
        <rFont val="Times New Roman"/>
        <family val="1"/>
        <charset val="204"/>
      </rPr>
      <t xml:space="preserve"> - выполняется устройство защиты сетей связи, устройство нижнего слоя асфальтобетона, устройство дорожных знаков, тротуара, благоустройство. Готовность объекта - 82%. 
</t>
    </r>
    <r>
      <rPr>
        <b/>
        <sz val="9"/>
        <rFont val="Times New Roman"/>
        <family val="1"/>
        <charset val="204"/>
      </rPr>
      <t>Реконструкция автомобильной дороги улиц Защитников Отечества-Солнечная-Покровская</t>
    </r>
    <r>
      <rPr>
        <sz val="9"/>
        <rFont val="Times New Roman"/>
        <family val="1"/>
        <charset val="204"/>
      </rPr>
      <t xml:space="preserve"> – работы выполнены, объект готовится к вводу в эксплуатацию. </t>
    </r>
    <r>
      <rPr>
        <b/>
        <sz val="9"/>
        <rFont val="Times New Roman"/>
        <family val="1"/>
        <charset val="204"/>
      </rPr>
      <t>Реконструкция автомобильной дороги по ул.Южная - Вавилова</t>
    </r>
    <r>
      <rPr>
        <sz val="9"/>
        <rFont val="Times New Roman"/>
        <family val="1"/>
        <charset val="204"/>
      </rPr>
      <t xml:space="preserve"> -  выполняются работы по устройству тротуара, освещения пешеходного перехода через ж/д путь, благоустройство.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</si>
</sst>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Fill="1"/>
    <xf numFmtId="0" fontId="3" fillId="0" borderId="0" xfId="0" applyFont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justify" vertical="center" wrapText="1"/>
    </xf>
    <xf numFmtId="0" fontId="5" fillId="0" borderId="49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4" fontId="4" fillId="0" borderId="51" xfId="0" applyNumberFormat="1" applyFont="1" applyBorder="1" applyAlignment="1">
      <alignment horizontal="center" vertical="center" wrapText="1"/>
    </xf>
    <xf numFmtId="164" fontId="5" fillId="0" borderId="56" xfId="0" applyNumberFormat="1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164" fontId="5" fillId="0" borderId="58" xfId="0" applyNumberFormat="1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9" fillId="0" borderId="0" xfId="0" applyFont="1" applyFill="1"/>
    <xf numFmtId="0" fontId="5" fillId="0" borderId="46" xfId="0" applyFont="1" applyFill="1" applyBorder="1" applyAlignment="1">
      <alignment horizontal="center" vertical="center" wrapText="1"/>
    </xf>
    <xf numFmtId="164" fontId="5" fillId="0" borderId="46" xfId="0" applyNumberFormat="1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164" fontId="4" fillId="0" borderId="60" xfId="0" applyNumberFormat="1" applyFont="1" applyBorder="1" applyAlignment="1">
      <alignment horizontal="center" vertical="center" wrapText="1"/>
    </xf>
    <xf numFmtId="164" fontId="11" fillId="0" borderId="60" xfId="0" applyNumberFormat="1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0" fillId="0" borderId="61" xfId="0" applyFont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164" fontId="5" fillId="0" borderId="68" xfId="0" applyNumberFormat="1" applyFont="1" applyBorder="1" applyAlignment="1">
      <alignment horizontal="center" vertical="center" wrapText="1"/>
    </xf>
    <xf numFmtId="164" fontId="5" fillId="0" borderId="6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2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justify" vertical="center" wrapText="1"/>
    </xf>
    <xf numFmtId="0" fontId="5" fillId="0" borderId="6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5" fillId="0" borderId="48" xfId="0" applyNumberFormat="1" applyFont="1" applyFill="1" applyBorder="1" applyAlignment="1">
      <alignment horizontal="center" vertical="center" wrapText="1"/>
    </xf>
    <xf numFmtId="164" fontId="5" fillId="0" borderId="62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164" fontId="5" fillId="0" borderId="71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41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left" vertical="top" wrapText="1"/>
    </xf>
    <xf numFmtId="0" fontId="12" fillId="0" borderId="4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zoomScale="70" zoomScaleNormal="70" workbookViewId="0">
      <selection activeCell="A57" sqref="A57:XFD64"/>
    </sheetView>
  </sheetViews>
  <sheetFormatPr defaultRowHeight="14.4" x14ac:dyDescent="0.3"/>
  <cols>
    <col min="1" max="1" width="5.6640625" customWidth="1"/>
    <col min="2" max="2" width="32.88671875" customWidth="1"/>
    <col min="3" max="3" width="18.33203125" customWidth="1"/>
    <col min="4" max="4" width="14.33203125" style="9" customWidth="1"/>
    <col min="5" max="5" width="15.109375" customWidth="1"/>
    <col min="6" max="6" width="12.33203125" customWidth="1"/>
    <col min="7" max="7" width="15.44140625" customWidth="1"/>
    <col min="8" max="8" width="11.88671875" customWidth="1"/>
    <col min="9" max="9" width="13.33203125" customWidth="1"/>
    <col min="10" max="10" width="30" customWidth="1"/>
  </cols>
  <sheetData>
    <row r="1" spans="1:10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0" ht="15.6" x14ac:dyDescent="0.3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5.6" x14ac:dyDescent="0.3">
      <c r="A3" s="4"/>
      <c r="B3" s="4"/>
      <c r="C3" s="4"/>
      <c r="D3" s="8" t="s">
        <v>26</v>
      </c>
      <c r="E3" s="11" t="s">
        <v>27</v>
      </c>
      <c r="F3" s="5" t="s">
        <v>49</v>
      </c>
      <c r="G3" s="6" t="s">
        <v>50</v>
      </c>
      <c r="H3" s="4"/>
      <c r="I3" s="4"/>
      <c r="J3" s="4"/>
    </row>
    <row r="4" spans="1:10" ht="15.6" x14ac:dyDescent="0.3">
      <c r="A4" s="11"/>
      <c r="B4" s="13"/>
      <c r="C4" s="13"/>
      <c r="D4" s="14"/>
      <c r="E4" s="13"/>
      <c r="F4" s="13"/>
      <c r="G4" s="13"/>
      <c r="H4" s="13"/>
      <c r="I4" s="13"/>
      <c r="J4" s="13"/>
    </row>
    <row r="5" spans="1:10" ht="24.6" customHeight="1" x14ac:dyDescent="0.3">
      <c r="A5" s="144" t="s">
        <v>35</v>
      </c>
      <c r="B5" s="144"/>
      <c r="C5" s="144"/>
      <c r="D5" s="144"/>
      <c r="E5" s="13"/>
      <c r="F5" s="13"/>
      <c r="G5" s="13"/>
      <c r="H5" s="13"/>
      <c r="I5" s="13"/>
      <c r="J5" s="13"/>
    </row>
    <row r="6" spans="1:10" x14ac:dyDescent="0.3">
      <c r="A6" s="143" t="s">
        <v>2</v>
      </c>
      <c r="B6" s="143"/>
      <c r="C6" s="143"/>
      <c r="D6" s="143"/>
      <c r="E6" s="13"/>
      <c r="F6" s="13"/>
      <c r="G6" s="13"/>
      <c r="H6" s="13"/>
      <c r="I6" s="13"/>
      <c r="J6" s="13"/>
    </row>
    <row r="7" spans="1:10" ht="15" customHeight="1" x14ac:dyDescent="0.3">
      <c r="A7" s="145" t="s">
        <v>30</v>
      </c>
      <c r="B7" s="145"/>
      <c r="C7" s="145"/>
      <c r="D7" s="145"/>
      <c r="E7" s="13"/>
      <c r="F7" s="13"/>
      <c r="G7" s="13"/>
      <c r="H7" s="13"/>
      <c r="I7" s="13"/>
      <c r="J7" s="13"/>
    </row>
    <row r="8" spans="1:10" x14ac:dyDescent="0.3">
      <c r="A8" s="143" t="s">
        <v>3</v>
      </c>
      <c r="B8" s="143"/>
      <c r="C8" s="143"/>
      <c r="D8" s="143"/>
      <c r="E8" s="13"/>
      <c r="F8" s="13"/>
      <c r="G8" s="13"/>
      <c r="H8" s="13"/>
      <c r="I8" s="13"/>
      <c r="J8" s="13"/>
    </row>
    <row r="9" spans="1:10" x14ac:dyDescent="0.3">
      <c r="A9" s="15"/>
      <c r="B9" s="15"/>
      <c r="C9" s="15"/>
      <c r="D9" s="15"/>
      <c r="E9" s="13"/>
      <c r="F9" s="13"/>
      <c r="G9" s="13"/>
      <c r="H9" s="13"/>
      <c r="I9" s="13"/>
      <c r="J9" s="13"/>
    </row>
    <row r="10" spans="1:10" ht="16.2" thickBot="1" x14ac:dyDescent="0.35">
      <c r="A10" s="1" t="s">
        <v>4</v>
      </c>
      <c r="B10" s="13"/>
      <c r="C10" s="13"/>
      <c r="D10" s="14"/>
      <c r="E10" s="13"/>
      <c r="F10" s="13"/>
      <c r="G10" s="21"/>
      <c r="H10" s="13"/>
      <c r="I10" s="13"/>
      <c r="J10" s="13"/>
    </row>
    <row r="11" spans="1:10" ht="27.75" customHeight="1" x14ac:dyDescent="0.3">
      <c r="A11" s="135" t="s">
        <v>5</v>
      </c>
      <c r="B11" s="132" t="s">
        <v>6</v>
      </c>
      <c r="C11" s="132" t="s">
        <v>7</v>
      </c>
      <c r="D11" s="137" t="s">
        <v>8</v>
      </c>
      <c r="E11" s="132" t="s">
        <v>9</v>
      </c>
      <c r="F11" s="155" t="s">
        <v>10</v>
      </c>
      <c r="G11" s="119" t="s">
        <v>28</v>
      </c>
      <c r="H11" s="131" t="s">
        <v>11</v>
      </c>
      <c r="I11" s="132"/>
      <c r="J11" s="133" t="s">
        <v>12</v>
      </c>
    </row>
    <row r="12" spans="1:10" ht="35.25" customHeight="1" x14ac:dyDescent="0.3">
      <c r="A12" s="136"/>
      <c r="B12" s="154"/>
      <c r="C12" s="154"/>
      <c r="D12" s="101"/>
      <c r="E12" s="154"/>
      <c r="F12" s="156"/>
      <c r="G12" s="120"/>
      <c r="H12" s="20" t="s">
        <v>13</v>
      </c>
      <c r="I12" s="19" t="s">
        <v>15</v>
      </c>
      <c r="J12" s="134"/>
    </row>
    <row r="13" spans="1:10" ht="31.5" customHeight="1" x14ac:dyDescent="0.3">
      <c r="A13" s="136"/>
      <c r="B13" s="154"/>
      <c r="C13" s="154"/>
      <c r="D13" s="101"/>
      <c r="E13" s="154"/>
      <c r="F13" s="156"/>
      <c r="G13" s="121"/>
      <c r="H13" s="20" t="s">
        <v>14</v>
      </c>
      <c r="I13" s="19" t="s">
        <v>16</v>
      </c>
      <c r="J13" s="134"/>
    </row>
    <row r="14" spans="1:10" x14ac:dyDescent="0.3">
      <c r="A14" s="22">
        <v>1</v>
      </c>
      <c r="B14" s="19">
        <v>2</v>
      </c>
      <c r="C14" s="19">
        <v>3</v>
      </c>
      <c r="D14" s="18">
        <v>4</v>
      </c>
      <c r="E14" s="19">
        <v>5</v>
      </c>
      <c r="F14" s="19">
        <v>6</v>
      </c>
      <c r="G14" s="7">
        <v>7</v>
      </c>
      <c r="H14" s="19">
        <v>8</v>
      </c>
      <c r="I14" s="19">
        <v>9</v>
      </c>
      <c r="J14" s="23">
        <v>10</v>
      </c>
    </row>
    <row r="15" spans="1:10" ht="30.6" customHeight="1" x14ac:dyDescent="0.3">
      <c r="A15" s="122" t="s">
        <v>36</v>
      </c>
      <c r="B15" s="123"/>
      <c r="C15" s="123"/>
      <c r="D15" s="123"/>
      <c r="E15" s="123"/>
      <c r="F15" s="123"/>
      <c r="G15" s="123"/>
      <c r="H15" s="123"/>
      <c r="I15" s="123"/>
      <c r="J15" s="124"/>
    </row>
    <row r="16" spans="1:10" ht="15.6" customHeight="1" x14ac:dyDescent="0.3">
      <c r="A16" s="22">
        <v>1</v>
      </c>
      <c r="B16" s="123" t="s">
        <v>37</v>
      </c>
      <c r="C16" s="123"/>
      <c r="D16" s="123"/>
      <c r="E16" s="123"/>
      <c r="F16" s="123"/>
      <c r="G16" s="123"/>
      <c r="H16" s="123"/>
      <c r="I16" s="123"/>
      <c r="J16" s="124"/>
    </row>
    <row r="17" spans="1:10" ht="115.8" customHeight="1" x14ac:dyDescent="0.3">
      <c r="A17" s="146" t="s">
        <v>38</v>
      </c>
      <c r="B17" s="150" t="s">
        <v>47</v>
      </c>
      <c r="C17" s="125" t="s">
        <v>31</v>
      </c>
      <c r="D17" s="49" t="s">
        <v>20</v>
      </c>
      <c r="E17" s="32">
        <v>58454</v>
      </c>
      <c r="F17" s="32">
        <v>58454</v>
      </c>
      <c r="G17" s="32">
        <v>58443.7</v>
      </c>
      <c r="H17" s="32">
        <f>F17-G17</f>
        <v>10.30000000000291</v>
      </c>
      <c r="I17" s="10">
        <f>G17/F17*100</f>
        <v>99.982379306805342</v>
      </c>
      <c r="J17" s="140" t="s">
        <v>51</v>
      </c>
    </row>
    <row r="18" spans="1:10" ht="135.6" customHeight="1" x14ac:dyDescent="0.3">
      <c r="A18" s="147"/>
      <c r="B18" s="151"/>
      <c r="C18" s="126"/>
      <c r="D18" s="49" t="s">
        <v>21</v>
      </c>
      <c r="E18" s="72">
        <f>9170.5+16373.1</f>
        <v>25543.599999999999</v>
      </c>
      <c r="F18" s="72">
        <f>E18</f>
        <v>25543.599999999999</v>
      </c>
      <c r="G18" s="72">
        <f>9170.4+16363.7</f>
        <v>25534.1</v>
      </c>
      <c r="H18" s="10">
        <f>F18-G18</f>
        <v>9.5</v>
      </c>
      <c r="I18" s="10">
        <f>G18/F18*100</f>
        <v>99.962808687890515</v>
      </c>
      <c r="J18" s="141"/>
    </row>
    <row r="19" spans="1:10" ht="40.950000000000003" customHeight="1" x14ac:dyDescent="0.3">
      <c r="A19" s="148"/>
      <c r="B19" s="152"/>
      <c r="C19" s="125" t="s">
        <v>39</v>
      </c>
      <c r="D19" s="49" t="s">
        <v>20</v>
      </c>
      <c r="E19" s="32">
        <v>0</v>
      </c>
      <c r="F19" s="32">
        <v>0</v>
      </c>
      <c r="G19" s="32">
        <v>0</v>
      </c>
      <c r="H19" s="32">
        <v>0</v>
      </c>
      <c r="I19" s="10">
        <v>0</v>
      </c>
      <c r="J19" s="24"/>
    </row>
    <row r="20" spans="1:10" ht="28.2" customHeight="1" x14ac:dyDescent="0.3">
      <c r="A20" s="149"/>
      <c r="B20" s="153"/>
      <c r="C20" s="157"/>
      <c r="D20" s="52" t="s">
        <v>21</v>
      </c>
      <c r="E20" s="54">
        <v>0</v>
      </c>
      <c r="F20" s="54">
        <v>0</v>
      </c>
      <c r="G20" s="54">
        <v>0</v>
      </c>
      <c r="H20" s="53">
        <f>F20-G20</f>
        <v>0</v>
      </c>
      <c r="I20" s="10">
        <v>0</v>
      </c>
      <c r="J20" s="56"/>
    </row>
    <row r="21" spans="1:10" ht="32.4" customHeight="1" x14ac:dyDescent="0.3">
      <c r="A21" s="127" t="s">
        <v>17</v>
      </c>
      <c r="B21" s="128"/>
      <c r="C21" s="128"/>
      <c r="D21" s="50" t="s">
        <v>18</v>
      </c>
      <c r="E21" s="51">
        <v>0</v>
      </c>
      <c r="F21" s="51">
        <v>0</v>
      </c>
      <c r="G21" s="51">
        <v>0</v>
      </c>
      <c r="H21" s="51">
        <v>0</v>
      </c>
      <c r="I21" s="10">
        <v>0</v>
      </c>
      <c r="J21" s="55" t="s">
        <v>19</v>
      </c>
    </row>
    <row r="22" spans="1:10" ht="39.6" x14ac:dyDescent="0.3">
      <c r="A22" s="122"/>
      <c r="B22" s="123"/>
      <c r="C22" s="123"/>
      <c r="D22" s="18" t="s">
        <v>20</v>
      </c>
      <c r="E22" s="32">
        <f>E17</f>
        <v>58454</v>
      </c>
      <c r="F22" s="32">
        <f>F17</f>
        <v>58454</v>
      </c>
      <c r="G22" s="32">
        <f t="shared" ref="G22:H22" si="0">G17</f>
        <v>58443.7</v>
      </c>
      <c r="H22" s="32">
        <f t="shared" si="0"/>
        <v>10.30000000000291</v>
      </c>
      <c r="I22" s="10">
        <f t="shared" ref="I22:I23" si="1">G22/F22*100</f>
        <v>99.982379306805342</v>
      </c>
      <c r="J22" s="25" t="s">
        <v>19</v>
      </c>
    </row>
    <row r="23" spans="1:10" ht="27.6" customHeight="1" x14ac:dyDescent="0.3">
      <c r="A23" s="122"/>
      <c r="B23" s="123"/>
      <c r="C23" s="123"/>
      <c r="D23" s="18" t="s">
        <v>21</v>
      </c>
      <c r="E23" s="33">
        <f>E18+E20</f>
        <v>25543.599999999999</v>
      </c>
      <c r="F23" s="33">
        <f>F18+F20</f>
        <v>25543.599999999999</v>
      </c>
      <c r="G23" s="33">
        <f>G18+G20</f>
        <v>25534.1</v>
      </c>
      <c r="H23" s="33">
        <f t="shared" ref="H23" si="2">H18+H20</f>
        <v>9.5</v>
      </c>
      <c r="I23" s="10">
        <f t="shared" si="1"/>
        <v>99.962808687890515</v>
      </c>
      <c r="J23" s="25" t="s">
        <v>19</v>
      </c>
    </row>
    <row r="24" spans="1:10" ht="39.6" x14ac:dyDescent="0.3">
      <c r="A24" s="129"/>
      <c r="B24" s="130"/>
      <c r="C24" s="130"/>
      <c r="D24" s="16" t="s">
        <v>22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26" t="s">
        <v>19</v>
      </c>
    </row>
    <row r="25" spans="1:10" ht="22.2" customHeight="1" x14ac:dyDescent="0.3">
      <c r="A25" s="80" t="s">
        <v>40</v>
      </c>
      <c r="B25" s="81"/>
      <c r="C25" s="81"/>
      <c r="D25" s="81"/>
      <c r="E25" s="81"/>
      <c r="F25" s="81"/>
      <c r="G25" s="81"/>
      <c r="H25" s="81"/>
      <c r="I25" s="81"/>
      <c r="J25" s="83"/>
    </row>
    <row r="26" spans="1:10" ht="42" customHeight="1" x14ac:dyDescent="0.3">
      <c r="A26" s="84" t="s">
        <v>41</v>
      </c>
      <c r="B26" s="86" t="s">
        <v>42</v>
      </c>
      <c r="C26" s="86" t="s">
        <v>31</v>
      </c>
      <c r="D26" s="17" t="s">
        <v>20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138"/>
    </row>
    <row r="27" spans="1:10" ht="37.200000000000003" customHeight="1" x14ac:dyDescent="0.3">
      <c r="A27" s="85"/>
      <c r="B27" s="87"/>
      <c r="C27" s="87"/>
      <c r="D27" s="3" t="s">
        <v>21</v>
      </c>
      <c r="E27" s="35">
        <v>94734.2</v>
      </c>
      <c r="F27" s="35">
        <v>94734.2</v>
      </c>
      <c r="G27" s="35">
        <v>94637.2</v>
      </c>
      <c r="H27" s="32">
        <f>F27-G27</f>
        <v>97</v>
      </c>
      <c r="I27" s="34">
        <f t="shared" ref="I27:I30" si="3">G27/F27*100</f>
        <v>99.897608255519117</v>
      </c>
      <c r="J27" s="139"/>
    </row>
    <row r="28" spans="1:10" ht="26.4" x14ac:dyDescent="0.3">
      <c r="A28" s="102"/>
      <c r="B28" s="105" t="s">
        <v>32</v>
      </c>
      <c r="C28" s="107"/>
      <c r="D28" s="3" t="s">
        <v>18</v>
      </c>
      <c r="E28" s="35">
        <v>0</v>
      </c>
      <c r="F28" s="35">
        <v>0</v>
      </c>
      <c r="G28" s="35">
        <v>0</v>
      </c>
      <c r="H28" s="35">
        <v>0</v>
      </c>
      <c r="I28" s="34">
        <v>0</v>
      </c>
      <c r="J28" s="27"/>
    </row>
    <row r="29" spans="1:10" ht="39.6" x14ac:dyDescent="0.3">
      <c r="A29" s="103"/>
      <c r="B29" s="87"/>
      <c r="C29" s="108"/>
      <c r="D29" s="3" t="s">
        <v>20</v>
      </c>
      <c r="E29" s="35">
        <v>0</v>
      </c>
      <c r="F29" s="35">
        <v>0</v>
      </c>
      <c r="G29" s="35">
        <v>0</v>
      </c>
      <c r="H29" s="35">
        <v>0</v>
      </c>
      <c r="I29" s="34">
        <v>0</v>
      </c>
      <c r="J29" s="27"/>
    </row>
    <row r="30" spans="1:10" ht="26.4" x14ac:dyDescent="0.3">
      <c r="A30" s="103"/>
      <c r="B30" s="87"/>
      <c r="C30" s="108"/>
      <c r="D30" s="3" t="s">
        <v>21</v>
      </c>
      <c r="E30" s="35">
        <f>E27</f>
        <v>94734.2</v>
      </c>
      <c r="F30" s="35">
        <f>F27</f>
        <v>94734.2</v>
      </c>
      <c r="G30" s="35">
        <f>G27</f>
        <v>94637.2</v>
      </c>
      <c r="H30" s="32">
        <f>F30-G30</f>
        <v>97</v>
      </c>
      <c r="I30" s="34">
        <f t="shared" si="3"/>
        <v>99.897608255519117</v>
      </c>
      <c r="J30" s="30"/>
    </row>
    <row r="31" spans="1:10" ht="39.6" x14ac:dyDescent="0.3">
      <c r="A31" s="103"/>
      <c r="B31" s="87"/>
      <c r="C31" s="108"/>
      <c r="D31" s="3" t="s">
        <v>22</v>
      </c>
      <c r="E31" s="35">
        <v>0</v>
      </c>
      <c r="F31" s="35">
        <v>0</v>
      </c>
      <c r="G31" s="35">
        <v>0</v>
      </c>
      <c r="H31" s="35">
        <v>0</v>
      </c>
      <c r="I31" s="34">
        <v>0</v>
      </c>
      <c r="J31" s="27"/>
    </row>
    <row r="32" spans="1:10" ht="32.4" customHeight="1" x14ac:dyDescent="0.3">
      <c r="A32" s="80" t="s">
        <v>43</v>
      </c>
      <c r="B32" s="81"/>
      <c r="C32" s="81"/>
      <c r="D32" s="81"/>
      <c r="E32" s="81"/>
      <c r="F32" s="81"/>
      <c r="G32" s="81"/>
      <c r="H32" s="81"/>
      <c r="I32" s="82"/>
      <c r="J32" s="83"/>
    </row>
    <row r="33" spans="1:10" ht="41.4" customHeight="1" x14ac:dyDescent="0.3">
      <c r="A33" s="84" t="s">
        <v>44</v>
      </c>
      <c r="B33" s="86" t="s">
        <v>45</v>
      </c>
      <c r="C33" s="86" t="s">
        <v>31</v>
      </c>
      <c r="D33" s="17" t="s">
        <v>20</v>
      </c>
      <c r="E33" s="73">
        <v>7364.7</v>
      </c>
      <c r="F33" s="73">
        <v>7364.7</v>
      </c>
      <c r="G33" s="73">
        <v>7364.7</v>
      </c>
      <c r="H33" s="66">
        <f>F33-G33</f>
        <v>0</v>
      </c>
      <c r="I33" s="35">
        <f>G33/F33*100</f>
        <v>100</v>
      </c>
      <c r="J33" s="78"/>
    </row>
    <row r="34" spans="1:10" ht="49.2" customHeight="1" x14ac:dyDescent="0.3">
      <c r="A34" s="85"/>
      <c r="B34" s="87"/>
      <c r="C34" s="87"/>
      <c r="D34" s="3" t="s">
        <v>21</v>
      </c>
      <c r="E34" s="35">
        <v>17721</v>
      </c>
      <c r="F34" s="35">
        <v>17721</v>
      </c>
      <c r="G34" s="35">
        <v>17721</v>
      </c>
      <c r="H34" s="66">
        <f>F34-G34</f>
        <v>0</v>
      </c>
      <c r="I34" s="35">
        <f t="shared" ref="I34:I36" si="4">G34/F34*100</f>
        <v>100</v>
      </c>
      <c r="J34" s="71"/>
    </row>
    <row r="35" spans="1:10" ht="26.4" x14ac:dyDescent="0.3">
      <c r="A35" s="102"/>
      <c r="B35" s="105" t="s">
        <v>33</v>
      </c>
      <c r="C35" s="107"/>
      <c r="D35" s="3" t="s">
        <v>18</v>
      </c>
      <c r="E35" s="35">
        <v>0</v>
      </c>
      <c r="F35" s="35">
        <v>0</v>
      </c>
      <c r="G35" s="35">
        <v>0</v>
      </c>
      <c r="H35" s="66">
        <f t="shared" ref="H35:H37" si="5">F35-G35</f>
        <v>0</v>
      </c>
      <c r="I35" s="35">
        <v>0</v>
      </c>
      <c r="J35" s="68"/>
    </row>
    <row r="36" spans="1:10" ht="39.6" x14ac:dyDescent="0.3">
      <c r="A36" s="103"/>
      <c r="B36" s="87"/>
      <c r="C36" s="108"/>
      <c r="D36" s="3" t="s">
        <v>20</v>
      </c>
      <c r="E36" s="74">
        <f t="shared" ref="E36:G37" si="6">E33</f>
        <v>7364.7</v>
      </c>
      <c r="F36" s="74">
        <f t="shared" si="6"/>
        <v>7364.7</v>
      </c>
      <c r="G36" s="74">
        <f t="shared" si="6"/>
        <v>7364.7</v>
      </c>
      <c r="H36" s="66">
        <f t="shared" si="5"/>
        <v>0</v>
      </c>
      <c r="I36" s="35">
        <f t="shared" si="4"/>
        <v>100</v>
      </c>
      <c r="J36" s="68"/>
    </row>
    <row r="37" spans="1:10" ht="26.4" x14ac:dyDescent="0.3">
      <c r="A37" s="103"/>
      <c r="B37" s="87"/>
      <c r="C37" s="108"/>
      <c r="D37" s="3" t="s">
        <v>21</v>
      </c>
      <c r="E37" s="35">
        <f t="shared" si="6"/>
        <v>17721</v>
      </c>
      <c r="F37" s="35">
        <f t="shared" si="6"/>
        <v>17721</v>
      </c>
      <c r="G37" s="35">
        <f t="shared" si="6"/>
        <v>17721</v>
      </c>
      <c r="H37" s="66">
        <f t="shared" si="5"/>
        <v>0</v>
      </c>
      <c r="I37" s="35">
        <f t="shared" ref="I37" si="7">G37/F37*100</f>
        <v>100</v>
      </c>
      <c r="J37" s="69"/>
    </row>
    <row r="38" spans="1:10" ht="40.200000000000003" thickBot="1" x14ac:dyDescent="0.35">
      <c r="A38" s="104"/>
      <c r="B38" s="106"/>
      <c r="C38" s="109"/>
      <c r="D38" s="36" t="s">
        <v>22</v>
      </c>
      <c r="E38" s="37">
        <v>0</v>
      </c>
      <c r="F38" s="37">
        <v>0</v>
      </c>
      <c r="G38" s="37">
        <v>0</v>
      </c>
      <c r="H38" s="67">
        <v>0</v>
      </c>
      <c r="I38" s="37">
        <v>0</v>
      </c>
      <c r="J38" s="70"/>
    </row>
    <row r="39" spans="1:10" ht="39" customHeight="1" thickBot="1" x14ac:dyDescent="0.35">
      <c r="A39" s="110" t="s">
        <v>29</v>
      </c>
      <c r="B39" s="111"/>
      <c r="C39" s="112"/>
      <c r="D39" s="63" t="s">
        <v>48</v>
      </c>
      <c r="E39" s="79">
        <f>E40+E41+E42</f>
        <v>203817.5</v>
      </c>
      <c r="F39" s="65">
        <f t="shared" ref="F39:H39" si="8">F40+F41+F42</f>
        <v>203817.5</v>
      </c>
      <c r="G39" s="64">
        <f t="shared" si="8"/>
        <v>203700.69999999998</v>
      </c>
      <c r="H39" s="65">
        <f t="shared" si="8"/>
        <v>116.80000000000291</v>
      </c>
      <c r="I39" s="65">
        <f>G39/F39*100</f>
        <v>99.942693831491397</v>
      </c>
      <c r="J39" s="62" t="s">
        <v>19</v>
      </c>
    </row>
    <row r="40" spans="1:10" s="9" customFormat="1" ht="30.6" customHeight="1" thickBot="1" x14ac:dyDescent="0.35">
      <c r="A40" s="113"/>
      <c r="B40" s="114"/>
      <c r="C40" s="115"/>
      <c r="D40" s="58" t="s">
        <v>18</v>
      </c>
      <c r="E40" s="38">
        <f>E35+E28+E21</f>
        <v>0</v>
      </c>
      <c r="F40" s="38">
        <v>0</v>
      </c>
      <c r="G40" s="38">
        <v>0</v>
      </c>
      <c r="H40" s="38">
        <v>0</v>
      </c>
      <c r="I40" s="65">
        <v>0</v>
      </c>
      <c r="J40" s="39" t="s">
        <v>19</v>
      </c>
    </row>
    <row r="41" spans="1:10" s="9" customFormat="1" ht="41.4" customHeight="1" thickBot="1" x14ac:dyDescent="0.35">
      <c r="A41" s="113"/>
      <c r="B41" s="114"/>
      <c r="C41" s="115"/>
      <c r="D41" s="59" t="s">
        <v>20</v>
      </c>
      <c r="E41" s="75">
        <f>E36+E29+E22</f>
        <v>65818.7</v>
      </c>
      <c r="F41" s="75">
        <f t="shared" ref="F41:H41" si="9">F36+F29+F22</f>
        <v>65818.7</v>
      </c>
      <c r="G41" s="75">
        <f t="shared" si="9"/>
        <v>65808.399999999994</v>
      </c>
      <c r="H41" s="75">
        <f t="shared" si="9"/>
        <v>10.30000000000291</v>
      </c>
      <c r="I41" s="76">
        <f t="shared" ref="I41:I42" si="10">G41/F41*100</f>
        <v>99.984350951933109</v>
      </c>
      <c r="J41" s="31" t="s">
        <v>19</v>
      </c>
    </row>
    <row r="42" spans="1:10" s="9" customFormat="1" ht="27" thickBot="1" x14ac:dyDescent="0.35">
      <c r="A42" s="113"/>
      <c r="B42" s="114"/>
      <c r="C42" s="115"/>
      <c r="D42" s="60" t="s">
        <v>21</v>
      </c>
      <c r="E42" s="75">
        <f>E37+E30+E23</f>
        <v>137998.79999999999</v>
      </c>
      <c r="F42" s="75">
        <f t="shared" ref="F42:H42" si="11">F37+F30+F23</f>
        <v>137998.79999999999</v>
      </c>
      <c r="G42" s="75">
        <f t="shared" si="11"/>
        <v>137892.29999999999</v>
      </c>
      <c r="H42" s="75">
        <f t="shared" si="11"/>
        <v>106.5</v>
      </c>
      <c r="I42" s="65">
        <f t="shared" si="10"/>
        <v>99.922825415873177</v>
      </c>
      <c r="J42" s="28" t="s">
        <v>19</v>
      </c>
    </row>
    <row r="43" spans="1:10" s="9" customFormat="1" ht="42" customHeight="1" thickBot="1" x14ac:dyDescent="0.35">
      <c r="A43" s="116"/>
      <c r="B43" s="117"/>
      <c r="C43" s="118"/>
      <c r="D43" s="61" t="s">
        <v>22</v>
      </c>
      <c r="E43" s="40">
        <v>0</v>
      </c>
      <c r="F43" s="40">
        <v>0</v>
      </c>
      <c r="G43" s="40">
        <v>0</v>
      </c>
      <c r="H43" s="40">
        <v>0</v>
      </c>
      <c r="I43" s="65">
        <v>0</v>
      </c>
      <c r="J43" s="41" t="s">
        <v>19</v>
      </c>
    </row>
    <row r="44" spans="1:10" s="9" customFormat="1" ht="13.2" customHeight="1" x14ac:dyDescent="0.3">
      <c r="A44" s="97" t="s">
        <v>23</v>
      </c>
      <c r="B44" s="98"/>
      <c r="C44" s="98"/>
      <c r="D44" s="98"/>
      <c r="E44" s="98"/>
      <c r="F44" s="98"/>
      <c r="G44" s="98"/>
      <c r="H44" s="98"/>
      <c r="I44" s="98"/>
      <c r="J44" s="99"/>
    </row>
    <row r="45" spans="1:10" s="9" customFormat="1" ht="26.4" x14ac:dyDescent="0.3">
      <c r="A45" s="100" t="s">
        <v>34</v>
      </c>
      <c r="B45" s="101"/>
      <c r="C45" s="101"/>
      <c r="D45" s="18" t="s">
        <v>18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29" t="s">
        <v>19</v>
      </c>
    </row>
    <row r="46" spans="1:10" s="9" customFormat="1" ht="39.6" x14ac:dyDescent="0.3">
      <c r="A46" s="100"/>
      <c r="B46" s="101"/>
      <c r="C46" s="101"/>
      <c r="D46" s="18" t="s">
        <v>20</v>
      </c>
      <c r="E46" s="10">
        <f>E17+E26+E33</f>
        <v>65818.7</v>
      </c>
      <c r="F46" s="10">
        <f>F17+F26+F33</f>
        <v>65818.7</v>
      </c>
      <c r="G46" s="10">
        <f>G41</f>
        <v>65808.399999999994</v>
      </c>
      <c r="H46" s="77">
        <f t="shared" ref="H46:H47" si="12">F46-G46</f>
        <v>10.30000000000291</v>
      </c>
      <c r="I46" s="10">
        <f t="shared" ref="I46:I47" si="13">G46/F46*100</f>
        <v>99.984350951933109</v>
      </c>
      <c r="J46" s="29" t="s">
        <v>19</v>
      </c>
    </row>
    <row r="47" spans="1:10" s="9" customFormat="1" ht="27" customHeight="1" x14ac:dyDescent="0.3">
      <c r="A47" s="100"/>
      <c r="B47" s="101"/>
      <c r="C47" s="101"/>
      <c r="D47" s="18" t="s">
        <v>21</v>
      </c>
      <c r="E47" s="10">
        <f>E37+E30+E18</f>
        <v>137998.79999999999</v>
      </c>
      <c r="F47" s="10">
        <f t="shared" ref="F47" si="14">F37+F30+F18</f>
        <v>137998.79999999999</v>
      </c>
      <c r="G47" s="10">
        <f>G42-G52</f>
        <v>137892.29999999999</v>
      </c>
      <c r="H47" s="32">
        <f t="shared" si="12"/>
        <v>106.5</v>
      </c>
      <c r="I47" s="10">
        <f t="shared" si="13"/>
        <v>99.922825415873177</v>
      </c>
      <c r="J47" s="29"/>
    </row>
    <row r="48" spans="1:10" s="9" customFormat="1" ht="39.6" x14ac:dyDescent="0.3">
      <c r="A48" s="100"/>
      <c r="B48" s="101"/>
      <c r="C48" s="101"/>
      <c r="D48" s="18" t="s">
        <v>22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29" t="s">
        <v>19</v>
      </c>
    </row>
    <row r="49" spans="1:10" s="45" customFormat="1" ht="17.399999999999999" customHeight="1" x14ac:dyDescent="0.3">
      <c r="A49" s="100"/>
      <c r="B49" s="101"/>
      <c r="C49" s="101"/>
      <c r="D49" s="42" t="s">
        <v>25</v>
      </c>
      <c r="E49" s="43">
        <f>E45+E46+E47+E48</f>
        <v>203817.5</v>
      </c>
      <c r="F49" s="43">
        <f t="shared" ref="F49:H49" si="15">F45+F46+F47+F48</f>
        <v>203817.5</v>
      </c>
      <c r="G49" s="43">
        <f t="shared" si="15"/>
        <v>203700.69999999998</v>
      </c>
      <c r="H49" s="43">
        <f t="shared" si="15"/>
        <v>116.80000000000291</v>
      </c>
      <c r="I49" s="43">
        <f>G49/F49*100</f>
        <v>99.942693831491397</v>
      </c>
      <c r="J49" s="44" t="s">
        <v>19</v>
      </c>
    </row>
    <row r="50" spans="1:10" s="9" customFormat="1" ht="32.4" customHeight="1" x14ac:dyDescent="0.3">
      <c r="A50" s="88" t="s">
        <v>46</v>
      </c>
      <c r="B50" s="89"/>
      <c r="C50" s="90"/>
      <c r="D50" s="18" t="s">
        <v>18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29" t="s">
        <v>19</v>
      </c>
    </row>
    <row r="51" spans="1:10" s="9" customFormat="1" ht="42.6" customHeight="1" x14ac:dyDescent="0.3">
      <c r="A51" s="91"/>
      <c r="B51" s="92"/>
      <c r="C51" s="93"/>
      <c r="D51" s="18" t="s">
        <v>20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29" t="s">
        <v>19</v>
      </c>
    </row>
    <row r="52" spans="1:10" s="9" customFormat="1" ht="26.4" x14ac:dyDescent="0.3">
      <c r="A52" s="91"/>
      <c r="B52" s="92"/>
      <c r="C52" s="93"/>
      <c r="D52" s="18" t="s">
        <v>21</v>
      </c>
      <c r="E52" s="57">
        <f>E20</f>
        <v>0</v>
      </c>
      <c r="F52" s="57">
        <f t="shared" ref="F52:G52" si="16">F20</f>
        <v>0</v>
      </c>
      <c r="G52" s="57">
        <f t="shared" si="16"/>
        <v>0</v>
      </c>
      <c r="H52" s="12">
        <f>F52-G52</f>
        <v>0</v>
      </c>
      <c r="I52" s="10">
        <v>0</v>
      </c>
      <c r="J52" s="29" t="s">
        <v>19</v>
      </c>
    </row>
    <row r="53" spans="1:10" s="9" customFormat="1" ht="39.6" x14ac:dyDescent="0.3">
      <c r="A53" s="91"/>
      <c r="B53" s="92"/>
      <c r="C53" s="93"/>
      <c r="D53" s="18" t="s">
        <v>22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29" t="s">
        <v>19</v>
      </c>
    </row>
    <row r="54" spans="1:10" s="45" customFormat="1" ht="15" thickBot="1" x14ac:dyDescent="0.35">
      <c r="A54" s="94"/>
      <c r="B54" s="95"/>
      <c r="C54" s="96"/>
      <c r="D54" s="46" t="s">
        <v>25</v>
      </c>
      <c r="E54" s="47">
        <f>E50+E51+E52+E53</f>
        <v>0</v>
      </c>
      <c r="F54" s="47">
        <f>F50+F51+F52+F53</f>
        <v>0</v>
      </c>
      <c r="G54" s="47">
        <f t="shared" ref="G54:H54" si="17">G50+G51+G52+G53</f>
        <v>0</v>
      </c>
      <c r="H54" s="47">
        <f t="shared" si="17"/>
        <v>0</v>
      </c>
      <c r="I54" s="47">
        <v>0</v>
      </c>
      <c r="J54" s="48" t="s">
        <v>19</v>
      </c>
    </row>
    <row r="55" spans="1:10" ht="15.6" x14ac:dyDescent="0.3">
      <c r="A55" s="2" t="s">
        <v>24</v>
      </c>
      <c r="B55" s="13"/>
      <c r="C55" s="13"/>
      <c r="D55" s="14"/>
      <c r="E55" s="13"/>
      <c r="F55" s="13"/>
      <c r="G55" s="13"/>
      <c r="H55" s="13"/>
      <c r="I55" s="13"/>
      <c r="J55" s="13"/>
    </row>
    <row r="56" spans="1:10" ht="31.2" customHeight="1" x14ac:dyDescent="0.3">
      <c r="A56" s="2"/>
      <c r="B56" s="13"/>
      <c r="C56" s="13"/>
      <c r="D56" s="14"/>
      <c r="E56" s="13"/>
      <c r="F56" s="13"/>
      <c r="G56" s="13"/>
      <c r="H56" s="13"/>
      <c r="I56" s="13"/>
      <c r="J56" s="13"/>
    </row>
    <row r="57" spans="1:10" x14ac:dyDescent="0.3">
      <c r="A57" s="13"/>
      <c r="B57" s="13"/>
      <c r="C57" s="13"/>
      <c r="D57" s="14"/>
      <c r="E57" s="13"/>
      <c r="F57" s="13"/>
      <c r="G57" s="13"/>
      <c r="H57" s="13"/>
      <c r="I57" s="13"/>
      <c r="J57" s="13"/>
    </row>
    <row r="58" spans="1:10" x14ac:dyDescent="0.3">
      <c r="A58" s="13"/>
      <c r="B58" s="13"/>
      <c r="C58" s="13"/>
      <c r="D58" s="14"/>
      <c r="E58" s="13"/>
      <c r="F58" s="13"/>
      <c r="G58" s="13"/>
      <c r="H58" s="13"/>
      <c r="I58" s="13"/>
      <c r="J58" s="13"/>
    </row>
    <row r="59" spans="1:10" x14ac:dyDescent="0.3">
      <c r="A59" s="13"/>
      <c r="B59" s="13"/>
      <c r="C59" s="13"/>
      <c r="D59" s="14"/>
      <c r="E59" s="13"/>
      <c r="F59" s="13"/>
      <c r="G59" s="13"/>
      <c r="H59" s="13"/>
      <c r="I59" s="13"/>
      <c r="J59" s="13"/>
    </row>
  </sheetData>
  <mergeCells count="42">
    <mergeCell ref="J26:J27"/>
    <mergeCell ref="J17:J18"/>
    <mergeCell ref="A1:J1"/>
    <mergeCell ref="A2:J2"/>
    <mergeCell ref="A6:D6"/>
    <mergeCell ref="A8:D8"/>
    <mergeCell ref="A5:D5"/>
    <mergeCell ref="A7:D7"/>
    <mergeCell ref="A17:A20"/>
    <mergeCell ref="B17:B20"/>
    <mergeCell ref="E11:E13"/>
    <mergeCell ref="F11:F13"/>
    <mergeCell ref="B11:B13"/>
    <mergeCell ref="C11:C13"/>
    <mergeCell ref="C19:C20"/>
    <mergeCell ref="A28:A31"/>
    <mergeCell ref="B28:B31"/>
    <mergeCell ref="C28:C31"/>
    <mergeCell ref="A25:J25"/>
    <mergeCell ref="G11:G13"/>
    <mergeCell ref="A15:J15"/>
    <mergeCell ref="C17:C18"/>
    <mergeCell ref="A26:A27"/>
    <mergeCell ref="B26:B27"/>
    <mergeCell ref="C26:C27"/>
    <mergeCell ref="B16:J16"/>
    <mergeCell ref="A21:C24"/>
    <mergeCell ref="H11:I11"/>
    <mergeCell ref="J11:J13"/>
    <mergeCell ref="A11:A13"/>
    <mergeCell ref="D11:D13"/>
    <mergeCell ref="A32:J32"/>
    <mergeCell ref="A33:A34"/>
    <mergeCell ref="B33:B34"/>
    <mergeCell ref="C33:C34"/>
    <mergeCell ref="A50:C54"/>
    <mergeCell ref="A44:J44"/>
    <mergeCell ref="A45:C49"/>
    <mergeCell ref="A35:A38"/>
    <mergeCell ref="B35:B38"/>
    <mergeCell ref="C35:C38"/>
    <mergeCell ref="A39:C43"/>
  </mergeCells>
  <pageMargins left="0.55118110236220474" right="0.39370078740157483" top="0.59055118110236227" bottom="0.47244094488188981" header="0.15748031496062992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2016-03-14T06:53:27Z</dcterms:modified>
</cp:coreProperties>
</file>