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65" windowWidth="14805" windowHeight="675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  <definedName name="_xlnm.Print_Area" localSheetId="0">Лист1!$A$1:$J$75</definedName>
  </definedNames>
  <calcPr calcId="145621"/>
</workbook>
</file>

<file path=xl/calcChain.xml><?xml version="1.0" encoding="utf-8"?>
<calcChain xmlns="http://schemas.openxmlformats.org/spreadsheetml/2006/main">
  <c r="G61" i="1" l="1"/>
  <c r="G64" i="1"/>
  <c r="I62" i="1" l="1"/>
  <c r="H62" i="1"/>
  <c r="H54" i="1"/>
  <c r="I54" i="1" s="1"/>
  <c r="H60" i="1"/>
  <c r="I60" i="1" s="1"/>
  <c r="I59" i="1"/>
  <c r="H59" i="1"/>
  <c r="H58" i="1"/>
  <c r="I58" i="1" s="1"/>
  <c r="H57" i="1"/>
  <c r="I57" i="1" s="1"/>
  <c r="I56" i="1"/>
  <c r="H56" i="1"/>
  <c r="H55" i="1"/>
  <c r="I55" i="1" s="1"/>
  <c r="H53" i="1"/>
  <c r="I53" i="1" s="1"/>
  <c r="H52" i="1"/>
  <c r="I52" i="1" s="1"/>
  <c r="I49" i="1"/>
  <c r="H49" i="1"/>
  <c r="I50" i="1"/>
  <c r="H50" i="1"/>
  <c r="H48" i="1"/>
  <c r="I48" i="1" s="1"/>
  <c r="H47" i="1"/>
  <c r="I47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8" i="1"/>
  <c r="I28" i="1" s="1"/>
  <c r="H26" i="1"/>
  <c r="I26" i="1" s="1"/>
  <c r="H25" i="1"/>
  <c r="I25" i="1" s="1"/>
  <c r="I22" i="1"/>
  <c r="H22" i="1"/>
  <c r="I23" i="1"/>
  <c r="H23" i="1"/>
  <c r="H21" i="1"/>
  <c r="I21" i="1" s="1"/>
  <c r="H20" i="1"/>
  <c r="I20" i="1" s="1"/>
  <c r="H18" i="1"/>
  <c r="I18" i="1" s="1"/>
  <c r="I17" i="1"/>
  <c r="H17" i="1"/>
  <c r="H16" i="1"/>
  <c r="I16" i="1" s="1"/>
  <c r="H15" i="1" l="1"/>
  <c r="I15" i="1" s="1"/>
  <c r="G27" i="1" l="1"/>
  <c r="F27" i="1"/>
  <c r="H27" i="1" l="1"/>
  <c r="I27" i="1"/>
  <c r="H19" i="1"/>
  <c r="I19" i="1"/>
  <c r="H51" i="1"/>
  <c r="I51" i="1" s="1"/>
  <c r="H63" i="1"/>
  <c r="I63" i="1" s="1"/>
  <c r="H65" i="1"/>
  <c r="I65" i="1" s="1"/>
  <c r="I14" i="1"/>
  <c r="H14" i="1"/>
  <c r="I64" i="1"/>
  <c r="H64" i="1"/>
  <c r="F68" i="1"/>
  <c r="G68" i="1"/>
  <c r="G67" i="1"/>
  <c r="F69" i="1"/>
  <c r="F67" i="1"/>
  <c r="E27" i="1"/>
  <c r="F24" i="1"/>
  <c r="G24" i="1"/>
  <c r="I24" i="1" l="1"/>
  <c r="H24" i="1"/>
  <c r="I46" i="1"/>
  <c r="H46" i="1"/>
  <c r="H67" i="1"/>
  <c r="I67" i="1" s="1"/>
  <c r="H68" i="1"/>
  <c r="I68" i="1" s="1"/>
  <c r="E24" i="1"/>
  <c r="G69" i="1"/>
  <c r="H69" i="1" l="1"/>
  <c r="I69" i="1"/>
  <c r="E67" i="1"/>
  <c r="E68" i="1" l="1"/>
  <c r="E69" i="1" l="1"/>
  <c r="E66" i="1" l="1"/>
  <c r="F66" i="1" l="1"/>
  <c r="I61" i="1" l="1"/>
  <c r="H61" i="1"/>
  <c r="G66" i="1"/>
  <c r="I66" i="1" s="1"/>
  <c r="H66" i="1" l="1"/>
</calcChain>
</file>

<file path=xl/sharedStrings.xml><?xml version="1.0" encoding="utf-8"?>
<sst xmlns="http://schemas.openxmlformats.org/spreadsheetml/2006/main" count="130" uniqueCount="62">
  <si>
    <t>всего</t>
  </si>
  <si>
    <t>федеральный бюджет</t>
  </si>
  <si>
    <t>бюджет автономного округа</t>
  </si>
  <si>
    <t>местный бюджет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</si>
  <si>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</si>
  <si>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</si>
  <si>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</si>
  <si>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</si>
  <si>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2.1</t>
  </si>
  <si>
    <t>2.2</t>
  </si>
  <si>
    <t>3.1</t>
  </si>
  <si>
    <t>3.2</t>
  </si>
  <si>
    <t xml:space="preserve">федеральный бюджет </t>
  </si>
  <si>
    <t>1.1</t>
  </si>
  <si>
    <t>1.2</t>
  </si>
  <si>
    <t>3.3</t>
  </si>
  <si>
    <t xml:space="preserve"> </t>
  </si>
  <si>
    <t>Итого по подпрограмме 2</t>
  </si>
  <si>
    <t>Источники финансирования</t>
  </si>
  <si>
    <t>иные источники финансирования</t>
  </si>
  <si>
    <t>Итого по подпрограмме 3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</si>
  <si>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</si>
  <si>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</si>
  <si>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</si>
  <si>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</si>
  <si>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</si>
  <si>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</si>
  <si>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</si>
  <si>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</si>
  <si>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(ответственный исполнитель)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</si>
  <si>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</si>
  <si>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>по  состоянию на 31 декабря 2019 года</t>
  </si>
  <si>
    <t>Управление по вопросам муниципальной службы, кадров и наград</t>
  </si>
  <si>
    <t>Подпрограмма 1 "Повышение профессионального уровня муниципальных служащих и управленческих кадров в городе Югорске"</t>
  </si>
  <si>
    <t>Организация обучения 
и оценка компетенций лиц, включенных в резерв управленческих кадров, кадровый резерв (2)</t>
  </si>
  <si>
    <t>Дополнительное профессиональное образование муниципальных служащих по приоритетным и иным направлениям (1)</t>
  </si>
  <si>
    <t>Подпрограмма 2 "Внедрение современных кадровых технологий на  муниципальной службе в городе Югорске"</t>
  </si>
  <si>
    <t>Внедрение современных технологий управления, включающих в себя новые методы планирования деятельности органов местного самоуправления и стимулирования профессиональной служебной деятельности  муниципальных служащих (3,5)</t>
  </si>
  <si>
    <t>Цифровизация функций управления кадрами органов местного самоуправления, в том числе кадрового делопроизводства  (5)</t>
  </si>
  <si>
    <t>Отклонение</t>
  </si>
  <si>
    <t xml:space="preserve">ответсветннный исполнитель / соисполинитель </t>
  </si>
  <si>
    <t>Абсолютное значение (гр.7- гр.6)</t>
  </si>
  <si>
    <t>Относительное значение, %        (гр.7/ гр.6*100%)</t>
  </si>
  <si>
    <t>Подпрограмма 3 "Повышение престижа и открытости муниципальной службы в городе Югорске"</t>
  </si>
  <si>
    <t>Содействие развитию управленческой культуры и повышению престижа муниципальной службы  (4)</t>
  </si>
  <si>
    <t xml:space="preserve">Содействие формированию позитивного имиджа  муниципальной службы среди обучающихся в образовательных организациях высшего образования 
и общеобразовательных организациях (4)
</t>
  </si>
  <si>
    <t>Совершенствование механизмов контроля деятельности муниципальных служащих со стороны институтов гражданского общества (5)</t>
  </si>
  <si>
    <t>управление по вопросам муниципальной службы, кадров и наград</t>
  </si>
  <si>
    <t>Управление управление по вопросам муниципальной службы, кадров и наград</t>
  </si>
  <si>
    <t>Т.А. Семкина</t>
  </si>
  <si>
    <t>"Развитие муниципальной службы"</t>
  </si>
  <si>
    <t xml:space="preserve">         (ответственный исполнитель)             (ФИО руководителя)                  (подпись)                                  (ФИО исполнителя, ответственного за составление формы)    (подпись)                                       (телефон)</t>
  </si>
  <si>
    <t>8 (34675) 5-00-50</t>
  </si>
  <si>
    <t>Дата составления отчета 17.01.2019</t>
  </si>
  <si>
    <t>В рамках выделенных денежных средств организованы и проведены  конкурс "Лучший муниципальный служащий города Югорска" (определены 3 победителя, которым произведены выплаты); день открытых дверей в честь празднования Дня органов местного самоуправления;  День муниципального служащего города Югорска</t>
  </si>
  <si>
    <t>Организовано участие муниципальных служащих во Всероссийском конкурсе "Лидеры России" (2 участника).Организовано участие обучающихся 10-11 классов общеобразовательных организаций города в окружной олимпиаде по основам знаний о государственном (муниципальном) управлении, государственной (муниципальной) службе (по результатам 2 призера и один победитель). Организованы и проведены социальные практики для 10 обущающихся 10 классов общеобразовательных учреждений города, а также производственная практика для 12 обучающихся образовательных организаций высшего и профессиональнго образования</t>
  </si>
  <si>
    <t xml:space="preserve">В федеральной государственной информационной системе «Единая информационная система управления кадровым составом государственной гражданской службы Российской Федерации» размещены сведения о вакантных должностях, об открытых вакансиях в органах местного самоуправления  и проведении конкурса на включение в кадровый резерв органов местного самоуправления      </t>
  </si>
  <si>
    <t>В рамках выделенных денежных средств произведена оплата услуг 5 независимых экспертов, принимающих участие в заседаниях конкурсных и аттестационных комиссиях</t>
  </si>
  <si>
    <t xml:space="preserve"> В целях повышения объективности и прозрачности процедуры проведения конкурсов  внедрены кадровые технологии:конкурсный отбор, формирование кадрового резерва, адаптация, аттестация, квалификационный экзамен, ротация, практики студентов и др. По результатам разработки карт коррупционных рисков актуализирован Перечень коррупционно-опасных должностей муниципальной службы,  разработано Положение  о конкурсе "Лучший муниципальный служащий города Югорска". По результатам мониторинга МНПА в сфере муниципальной службы и противодействия коррупции приведены в соответствие федеральному и региональному законодательству.</t>
  </si>
  <si>
    <t>Х</t>
  </si>
  <si>
    <t xml:space="preserve">В рамках выделенных денежных средств по   2 дополнительным профессиональным программам повышения квалификации обучены  9 муниципальных служащих </t>
  </si>
  <si>
    <t xml:space="preserve">В рамках выделенных денежных средств по 11  дополнительным профессиональным программам повышения квалификации обучены 60 муниципальных служащих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</si>
</sst>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26282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7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12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Alignment="1">
      <alignment horizontal="left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0" fontId="0" fillId="2" borderId="0" xfId="0" applyFill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0" fontId="4" fillId="2" borderId="0" xfId="0" applyFont="1" applyFill="1" applyBorder="1" applyAlignment="1"/>
    <xf numFmtId="0" fontId="4" fillId="2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13" fillId="0" borderId="0" xfId="0" applyNumberFormat="1" applyFont="1"/>
    <xf numFmtId="0" fontId="8" fillId="0" borderId="0" xfId="0" applyFont="1"/>
    <xf numFmtId="164" fontId="9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164" fontId="2" fillId="0" borderId="10" xfId="0" applyNumberFormat="1" applyFont="1" applyFill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2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top" wrapText="1"/>
    </xf>
    <xf numFmtId="164" fontId="2" fillId="0" borderId="10" xfId="0" applyNumberFormat="1" applyFont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zoomScale="110" zoomScaleNormal="110" workbookViewId="0">
      <pane ySplit="11" topLeftCell="A39" activePane="bottomLeft" state="frozen"/>
      <selection pane="bottomLeft" activeCell="J14" sqref="J14:J18"/>
    </sheetView>
  </sheetViews>
  <sheetFormatPr defaultRowHeight="15" x14ac:dyDescent="0.25"/>
  <cols>
    <col min="1" max="1" width="6.42578125" style="1" customWidth="1"/>
    <col min="2" max="2" width="26.28515625" style="1" customWidth="1"/>
    <col min="3" max="3" width="19.28515625" style="1" customWidth="1"/>
    <col min="4" max="4" width="20.28515625" style="1" customWidth="1"/>
    <col min="5" max="5" width="14.28515625" style="1" customWidth="1"/>
    <col min="6" max="6" width="13.42578125" style="27" customWidth="1"/>
    <col min="7" max="7" width="12.5703125" style="27" customWidth="1"/>
    <col min="8" max="8" width="11" style="4" customWidth="1"/>
    <col min="9" max="9" width="13.28515625" style="3" customWidth="1"/>
    <col min="10" max="10" width="39.8554687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99" t="s">
        <v>26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8.75" x14ac:dyDescent="0.25">
      <c r="A2" s="99" t="s">
        <v>27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18.75" x14ac:dyDescent="0.25">
      <c r="A3" s="100" t="s">
        <v>31</v>
      </c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5.75" customHeight="1" x14ac:dyDescent="0.25">
      <c r="A4" s="7"/>
      <c r="B4" s="61" t="s">
        <v>50</v>
      </c>
      <c r="C4" s="61"/>
      <c r="D4" s="61"/>
      <c r="E4" s="61"/>
      <c r="F4" s="61"/>
      <c r="G4" s="61"/>
      <c r="H4" s="61"/>
      <c r="I4" s="61"/>
      <c r="J4" s="61"/>
    </row>
    <row r="5" spans="1:10" ht="15" customHeight="1" x14ac:dyDescent="0.25">
      <c r="A5" s="7"/>
      <c r="B5" s="62" t="s">
        <v>28</v>
      </c>
      <c r="C5" s="62"/>
      <c r="D5" s="62"/>
      <c r="E5" s="62"/>
      <c r="F5" s="62"/>
      <c r="G5" s="62"/>
      <c r="H5" s="62"/>
      <c r="I5" s="62"/>
      <c r="J5" s="62"/>
    </row>
    <row r="6" spans="1:10" ht="15.75" customHeight="1" x14ac:dyDescent="0.25">
      <c r="A6" s="7"/>
      <c r="B6" s="61" t="s">
        <v>32</v>
      </c>
      <c r="C6" s="61"/>
      <c r="D6" s="61"/>
      <c r="E6" s="61"/>
      <c r="F6" s="61"/>
      <c r="G6" s="61"/>
      <c r="H6" s="61"/>
      <c r="I6" s="61"/>
      <c r="J6" s="61"/>
    </row>
    <row r="7" spans="1:10" ht="18.75" customHeight="1" x14ac:dyDescent="0.25">
      <c r="A7" s="7"/>
      <c r="B7" s="62" t="s">
        <v>29</v>
      </c>
      <c r="C7" s="62"/>
      <c r="D7" s="62"/>
      <c r="E7" s="62"/>
      <c r="F7" s="62"/>
      <c r="G7" s="62"/>
      <c r="H7" s="62"/>
      <c r="I7" s="62"/>
      <c r="J7" s="62"/>
    </row>
    <row r="8" spans="1:10" ht="15.75" customHeight="1" x14ac:dyDescent="0.25">
      <c r="A8" s="66" t="s">
        <v>25</v>
      </c>
      <c r="B8" s="66"/>
      <c r="C8" s="66"/>
      <c r="D8" s="66"/>
      <c r="E8" s="66"/>
      <c r="F8" s="66"/>
      <c r="G8" s="66"/>
      <c r="H8" s="66"/>
      <c r="I8" s="66"/>
      <c r="J8" s="66"/>
    </row>
    <row r="9" spans="1:10" s="9" customFormat="1" ht="24" customHeight="1" x14ac:dyDescent="0.2">
      <c r="A9" s="67" t="s">
        <v>7</v>
      </c>
      <c r="B9" s="67" t="s">
        <v>5</v>
      </c>
      <c r="C9" s="67" t="s">
        <v>40</v>
      </c>
      <c r="D9" s="67" t="s">
        <v>18</v>
      </c>
      <c r="E9" s="71" t="s">
        <v>21</v>
      </c>
      <c r="F9" s="70" t="s">
        <v>22</v>
      </c>
      <c r="G9" s="63" t="s">
        <v>23</v>
      </c>
      <c r="H9" s="72" t="s">
        <v>39</v>
      </c>
      <c r="I9" s="72"/>
      <c r="J9" s="72"/>
    </row>
    <row r="10" spans="1:10" s="9" customFormat="1" ht="39.75" customHeight="1" x14ac:dyDescent="0.2">
      <c r="A10" s="68"/>
      <c r="B10" s="68"/>
      <c r="C10" s="68"/>
      <c r="D10" s="68"/>
      <c r="E10" s="71"/>
      <c r="F10" s="70"/>
      <c r="G10" s="64"/>
      <c r="H10" s="75" t="s">
        <v>41</v>
      </c>
      <c r="I10" s="109" t="s">
        <v>42</v>
      </c>
      <c r="J10" s="73" t="s">
        <v>24</v>
      </c>
    </row>
    <row r="11" spans="1:10" s="9" customFormat="1" ht="48.75" customHeight="1" x14ac:dyDescent="0.2">
      <c r="A11" s="69"/>
      <c r="B11" s="69"/>
      <c r="C11" s="69"/>
      <c r="D11" s="69"/>
      <c r="E11" s="71"/>
      <c r="F11" s="70"/>
      <c r="G11" s="65"/>
      <c r="H11" s="76"/>
      <c r="I11" s="74"/>
      <c r="J11" s="74"/>
    </row>
    <row r="12" spans="1:10" s="2" customFormat="1" ht="18.75" customHeight="1" x14ac:dyDescent="0.25">
      <c r="A12" s="33">
        <v>1</v>
      </c>
      <c r="B12" s="33">
        <v>2</v>
      </c>
      <c r="C12" s="33">
        <v>3</v>
      </c>
      <c r="D12" s="33">
        <v>4</v>
      </c>
      <c r="E12" s="33">
        <v>5</v>
      </c>
      <c r="F12" s="35">
        <v>6</v>
      </c>
      <c r="G12" s="35">
        <v>7</v>
      </c>
      <c r="H12" s="34">
        <v>8</v>
      </c>
      <c r="I12" s="34">
        <v>9</v>
      </c>
      <c r="J12" s="33">
        <v>10</v>
      </c>
    </row>
    <row r="13" spans="1:10" s="2" customFormat="1" ht="15.75" customHeight="1" x14ac:dyDescent="0.25">
      <c r="A13" s="81" t="s">
        <v>33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s="11" customFormat="1" ht="15.75" x14ac:dyDescent="0.25">
      <c r="A14" s="88" t="s">
        <v>13</v>
      </c>
      <c r="B14" s="84" t="s">
        <v>34</v>
      </c>
      <c r="C14" s="84" t="s">
        <v>47</v>
      </c>
      <c r="D14" s="5" t="s">
        <v>0</v>
      </c>
      <c r="E14" s="10">
        <v>94.5</v>
      </c>
      <c r="F14" s="10">
        <v>94.5</v>
      </c>
      <c r="G14" s="10">
        <v>94.5</v>
      </c>
      <c r="H14" s="25">
        <f t="shared" ref="H14:I23" si="0">G14-F14</f>
        <v>0</v>
      </c>
      <c r="I14" s="42">
        <f t="shared" ref="I14:I19" si="1">G14/F14*100</f>
        <v>100</v>
      </c>
      <c r="J14" s="92" t="s">
        <v>60</v>
      </c>
    </row>
    <row r="15" spans="1:10" s="14" customFormat="1" ht="31.5" x14ac:dyDescent="0.25">
      <c r="A15" s="88"/>
      <c r="B15" s="84"/>
      <c r="C15" s="84"/>
      <c r="D15" s="12" t="s">
        <v>1</v>
      </c>
      <c r="E15" s="13">
        <v>0</v>
      </c>
      <c r="F15" s="29">
        <v>0</v>
      </c>
      <c r="G15" s="29">
        <v>0</v>
      </c>
      <c r="H15" s="41">
        <f t="shared" si="0"/>
        <v>0</v>
      </c>
      <c r="I15" s="41">
        <f t="shared" si="0"/>
        <v>0</v>
      </c>
      <c r="J15" s="93"/>
    </row>
    <row r="16" spans="1:10" s="14" customFormat="1" ht="47.25" x14ac:dyDescent="0.25">
      <c r="A16" s="88"/>
      <c r="B16" s="84"/>
      <c r="C16" s="84"/>
      <c r="D16" s="6" t="s">
        <v>2</v>
      </c>
      <c r="E16" s="13">
        <v>0</v>
      </c>
      <c r="F16" s="29">
        <v>0</v>
      </c>
      <c r="G16" s="29">
        <v>0</v>
      </c>
      <c r="H16" s="41">
        <f t="shared" ref="H16:H17" si="2">G16-F16</f>
        <v>0</v>
      </c>
      <c r="I16" s="41">
        <f t="shared" ref="I16" si="3">H16-G16</f>
        <v>0</v>
      </c>
      <c r="J16" s="93"/>
    </row>
    <row r="17" spans="1:11" s="14" customFormat="1" ht="15.75" x14ac:dyDescent="0.25">
      <c r="A17" s="80"/>
      <c r="B17" s="85"/>
      <c r="C17" s="85"/>
      <c r="D17" s="6" t="s">
        <v>3</v>
      </c>
      <c r="E17" s="10">
        <v>94.5</v>
      </c>
      <c r="F17" s="10">
        <v>94.5</v>
      </c>
      <c r="G17" s="10">
        <v>94.5</v>
      </c>
      <c r="H17" s="25">
        <f t="shared" si="2"/>
        <v>0</v>
      </c>
      <c r="I17" s="42">
        <f t="shared" ref="I17" si="4">G17/F17*100</f>
        <v>100</v>
      </c>
      <c r="J17" s="93"/>
    </row>
    <row r="18" spans="1:11" s="14" customFormat="1" ht="31.5" x14ac:dyDescent="0.25">
      <c r="A18" s="80"/>
      <c r="B18" s="85"/>
      <c r="C18" s="85"/>
      <c r="D18" s="6" t="s">
        <v>19</v>
      </c>
      <c r="E18" s="13">
        <v>0</v>
      </c>
      <c r="F18" s="29">
        <v>0</v>
      </c>
      <c r="G18" s="29">
        <v>0</v>
      </c>
      <c r="H18" s="41">
        <f t="shared" ref="H18" si="5">G18-F18</f>
        <v>0</v>
      </c>
      <c r="I18" s="41">
        <f t="shared" ref="I18" si="6">H18-G18</f>
        <v>0</v>
      </c>
      <c r="J18" s="110"/>
    </row>
    <row r="19" spans="1:11" s="11" customFormat="1" ht="15.75" x14ac:dyDescent="0.25">
      <c r="A19" s="88" t="s">
        <v>14</v>
      </c>
      <c r="B19" s="84" t="s">
        <v>35</v>
      </c>
      <c r="C19" s="84" t="s">
        <v>47</v>
      </c>
      <c r="D19" s="5" t="s">
        <v>0</v>
      </c>
      <c r="E19" s="10">
        <v>205.5</v>
      </c>
      <c r="F19" s="10">
        <v>205.5</v>
      </c>
      <c r="G19" s="10">
        <v>203.7</v>
      </c>
      <c r="H19" s="25">
        <f t="shared" si="0"/>
        <v>-1.8000000000000114</v>
      </c>
      <c r="I19" s="42">
        <f t="shared" si="1"/>
        <v>99.12408759124088</v>
      </c>
      <c r="J19" s="92" t="s">
        <v>61</v>
      </c>
    </row>
    <row r="20" spans="1:11" s="14" customFormat="1" ht="31.5" x14ac:dyDescent="0.25">
      <c r="A20" s="88"/>
      <c r="B20" s="84"/>
      <c r="C20" s="84"/>
      <c r="D20" s="12" t="s">
        <v>1</v>
      </c>
      <c r="E20" s="13">
        <v>0</v>
      </c>
      <c r="F20" s="29">
        <v>0</v>
      </c>
      <c r="G20" s="29">
        <v>0</v>
      </c>
      <c r="H20" s="41">
        <f t="shared" si="0"/>
        <v>0</v>
      </c>
      <c r="I20" s="41">
        <f t="shared" ref="I20:I21" si="7">H20-G20</f>
        <v>0</v>
      </c>
      <c r="J20" s="93"/>
    </row>
    <row r="21" spans="1:11" s="14" customFormat="1" ht="47.25" x14ac:dyDescent="0.25">
      <c r="A21" s="88"/>
      <c r="B21" s="84"/>
      <c r="C21" s="84"/>
      <c r="D21" s="6" t="s">
        <v>2</v>
      </c>
      <c r="E21" s="13">
        <v>0</v>
      </c>
      <c r="F21" s="29">
        <v>0</v>
      </c>
      <c r="G21" s="29">
        <v>0</v>
      </c>
      <c r="H21" s="41">
        <f t="shared" si="0"/>
        <v>0</v>
      </c>
      <c r="I21" s="41">
        <f t="shared" si="7"/>
        <v>0</v>
      </c>
      <c r="J21" s="93"/>
    </row>
    <row r="22" spans="1:11" s="14" customFormat="1" ht="15.75" x14ac:dyDescent="0.25">
      <c r="A22" s="88"/>
      <c r="B22" s="84"/>
      <c r="C22" s="85"/>
      <c r="D22" s="6" t="s">
        <v>3</v>
      </c>
      <c r="E22" s="10">
        <v>205.5</v>
      </c>
      <c r="F22" s="10">
        <v>205.5</v>
      </c>
      <c r="G22" s="59">
        <v>203.7</v>
      </c>
      <c r="H22" s="25">
        <f t="shared" ref="H22" si="8">G22-F22</f>
        <v>-1.8000000000000114</v>
      </c>
      <c r="I22" s="42">
        <f t="shared" ref="I22" si="9">G22/F22*100</f>
        <v>99.12408759124088</v>
      </c>
      <c r="J22" s="93"/>
    </row>
    <row r="23" spans="1:11" s="14" customFormat="1" ht="31.5" x14ac:dyDescent="0.25">
      <c r="A23" s="95"/>
      <c r="B23" s="96"/>
      <c r="C23" s="91"/>
      <c r="D23" s="47" t="s">
        <v>19</v>
      </c>
      <c r="E23" s="48">
        <v>0</v>
      </c>
      <c r="F23" s="49">
        <v>0</v>
      </c>
      <c r="G23" s="49">
        <v>0</v>
      </c>
      <c r="H23" s="50">
        <f t="shared" si="0"/>
        <v>0</v>
      </c>
      <c r="I23" s="50">
        <f t="shared" ref="I23" si="10">H23-G23</f>
        <v>0</v>
      </c>
      <c r="J23" s="93"/>
    </row>
    <row r="24" spans="1:11" s="14" customFormat="1" ht="15.75" x14ac:dyDescent="0.25">
      <c r="A24" s="94" t="s">
        <v>4</v>
      </c>
      <c r="B24" s="94"/>
      <c r="C24" s="94"/>
      <c r="D24" s="44" t="s">
        <v>0</v>
      </c>
      <c r="E24" s="10">
        <f>SUM(E25:E28)</f>
        <v>300</v>
      </c>
      <c r="F24" s="28">
        <f>SUM(F25:F28)</f>
        <v>300</v>
      </c>
      <c r="G24" s="28">
        <f t="shared" ref="G24" si="11">SUM(G25:G28)</f>
        <v>298.2</v>
      </c>
      <c r="H24" s="51">
        <f t="shared" ref="H24:H28" si="12">G24-F24</f>
        <v>-1.8000000000000114</v>
      </c>
      <c r="I24" s="52">
        <f t="shared" ref="I24:I27" si="13">G24/F24*100</f>
        <v>99.4</v>
      </c>
      <c r="J24" s="60" t="s">
        <v>59</v>
      </c>
    </row>
    <row r="25" spans="1:11" s="14" customFormat="1" ht="31.5" x14ac:dyDescent="0.25">
      <c r="A25" s="94"/>
      <c r="B25" s="94"/>
      <c r="C25" s="94"/>
      <c r="D25" s="43" t="s">
        <v>1</v>
      </c>
      <c r="E25" s="13">
        <v>0</v>
      </c>
      <c r="F25" s="29">
        <v>0</v>
      </c>
      <c r="G25" s="29">
        <v>0</v>
      </c>
      <c r="H25" s="53">
        <f t="shared" si="12"/>
        <v>0</v>
      </c>
      <c r="I25" s="53">
        <f t="shared" ref="I25:I26" si="14">H25-G25</f>
        <v>0</v>
      </c>
      <c r="J25" s="60"/>
    </row>
    <row r="26" spans="1:11" s="14" customFormat="1" ht="47.25" x14ac:dyDescent="0.25">
      <c r="A26" s="94"/>
      <c r="B26" s="94"/>
      <c r="C26" s="94"/>
      <c r="D26" s="44" t="s">
        <v>2</v>
      </c>
      <c r="E26" s="13">
        <v>0</v>
      </c>
      <c r="F26" s="29">
        <v>0</v>
      </c>
      <c r="G26" s="29">
        <v>0</v>
      </c>
      <c r="H26" s="53">
        <f t="shared" si="12"/>
        <v>0</v>
      </c>
      <c r="I26" s="53">
        <f t="shared" si="14"/>
        <v>0</v>
      </c>
      <c r="J26" s="60"/>
    </row>
    <row r="27" spans="1:11" s="14" customFormat="1" ht="15.75" x14ac:dyDescent="0.25">
      <c r="A27" s="94"/>
      <c r="B27" s="94"/>
      <c r="C27" s="94"/>
      <c r="D27" s="44" t="s">
        <v>3</v>
      </c>
      <c r="E27" s="10">
        <f t="shared" ref="E27" si="15">E17+E22</f>
        <v>300</v>
      </c>
      <c r="F27" s="28">
        <f>F17+F22</f>
        <v>300</v>
      </c>
      <c r="G27" s="28">
        <f t="shared" ref="G27" si="16">G17+G22</f>
        <v>298.2</v>
      </c>
      <c r="H27" s="51">
        <f t="shared" si="12"/>
        <v>-1.8000000000000114</v>
      </c>
      <c r="I27" s="52">
        <f t="shared" si="13"/>
        <v>99.4</v>
      </c>
      <c r="J27" s="60"/>
      <c r="K27" s="15" t="s">
        <v>16</v>
      </c>
    </row>
    <row r="28" spans="1:11" s="14" customFormat="1" ht="31.5" x14ac:dyDescent="0.25">
      <c r="A28" s="94"/>
      <c r="B28" s="94"/>
      <c r="C28" s="94"/>
      <c r="D28" s="44" t="s">
        <v>19</v>
      </c>
      <c r="E28" s="13">
        <v>0</v>
      </c>
      <c r="F28" s="29">
        <v>0</v>
      </c>
      <c r="G28" s="29">
        <v>0</v>
      </c>
      <c r="H28" s="53">
        <f t="shared" si="12"/>
        <v>0</v>
      </c>
      <c r="I28" s="53">
        <f t="shared" ref="I28" si="17">H28-G28</f>
        <v>0</v>
      </c>
      <c r="J28" s="60"/>
    </row>
    <row r="29" spans="1:11" s="14" customFormat="1" ht="15.75" x14ac:dyDescent="0.25">
      <c r="A29" s="81" t="s">
        <v>36</v>
      </c>
      <c r="B29" s="60"/>
      <c r="C29" s="60"/>
      <c r="D29" s="60"/>
      <c r="E29" s="60"/>
      <c r="F29" s="60"/>
      <c r="G29" s="60"/>
      <c r="H29" s="60"/>
      <c r="I29" s="60"/>
      <c r="J29" s="60"/>
    </row>
    <row r="30" spans="1:11" s="11" customFormat="1" ht="15.75" x14ac:dyDescent="0.25">
      <c r="A30" s="88" t="s">
        <v>8</v>
      </c>
      <c r="B30" s="90" t="s">
        <v>38</v>
      </c>
      <c r="C30" s="84" t="s">
        <v>47</v>
      </c>
      <c r="D30" s="16" t="s">
        <v>0</v>
      </c>
      <c r="E30" s="13">
        <v>0</v>
      </c>
      <c r="F30" s="29">
        <v>0</v>
      </c>
      <c r="G30" s="29">
        <v>0</v>
      </c>
      <c r="H30" s="41">
        <f t="shared" ref="H30:H44" si="18">G30-F30</f>
        <v>0</v>
      </c>
      <c r="I30" s="41">
        <f t="shared" ref="I30:I44" si="19">H30-G30</f>
        <v>0</v>
      </c>
      <c r="J30" s="111" t="s">
        <v>56</v>
      </c>
    </row>
    <row r="31" spans="1:11" s="14" customFormat="1" ht="31.5" x14ac:dyDescent="0.25">
      <c r="A31" s="88"/>
      <c r="B31" s="90"/>
      <c r="C31" s="84"/>
      <c r="D31" s="12" t="s">
        <v>1</v>
      </c>
      <c r="E31" s="13">
        <v>0</v>
      </c>
      <c r="F31" s="29">
        <v>0</v>
      </c>
      <c r="G31" s="29">
        <v>0</v>
      </c>
      <c r="H31" s="41">
        <f t="shared" si="18"/>
        <v>0</v>
      </c>
      <c r="I31" s="41">
        <f t="shared" si="19"/>
        <v>0</v>
      </c>
      <c r="J31" s="93"/>
    </row>
    <row r="32" spans="1:11" s="14" customFormat="1" ht="47.25" x14ac:dyDescent="0.25">
      <c r="A32" s="88"/>
      <c r="B32" s="90"/>
      <c r="C32" s="84"/>
      <c r="D32" s="12" t="s">
        <v>2</v>
      </c>
      <c r="E32" s="13">
        <v>0</v>
      </c>
      <c r="F32" s="29">
        <v>0</v>
      </c>
      <c r="G32" s="29">
        <v>0</v>
      </c>
      <c r="H32" s="41">
        <f t="shared" si="18"/>
        <v>0</v>
      </c>
      <c r="I32" s="41">
        <f t="shared" si="19"/>
        <v>0</v>
      </c>
      <c r="J32" s="93"/>
    </row>
    <row r="33" spans="1:12" s="14" customFormat="1" ht="15.75" x14ac:dyDescent="0.25">
      <c r="A33" s="88"/>
      <c r="B33" s="90"/>
      <c r="C33" s="85"/>
      <c r="D33" s="12" t="s">
        <v>3</v>
      </c>
      <c r="E33" s="13">
        <v>0</v>
      </c>
      <c r="F33" s="29">
        <v>0</v>
      </c>
      <c r="G33" s="29">
        <v>0</v>
      </c>
      <c r="H33" s="41">
        <f t="shared" si="18"/>
        <v>0</v>
      </c>
      <c r="I33" s="41">
        <f t="shared" si="19"/>
        <v>0</v>
      </c>
      <c r="J33" s="93"/>
      <c r="K33" s="15"/>
    </row>
    <row r="34" spans="1:12" s="14" customFormat="1" ht="81" customHeight="1" x14ac:dyDescent="0.25">
      <c r="A34" s="89"/>
      <c r="B34" s="91"/>
      <c r="C34" s="91"/>
      <c r="D34" s="47" t="s">
        <v>19</v>
      </c>
      <c r="E34" s="48">
        <v>0</v>
      </c>
      <c r="F34" s="49">
        <v>0</v>
      </c>
      <c r="G34" s="49">
        <v>0</v>
      </c>
      <c r="H34" s="50">
        <f t="shared" si="18"/>
        <v>0</v>
      </c>
      <c r="I34" s="50">
        <f t="shared" si="19"/>
        <v>0</v>
      </c>
      <c r="J34" s="93"/>
      <c r="K34" s="40"/>
    </row>
    <row r="35" spans="1:12" s="11" customFormat="1" ht="15.75" x14ac:dyDescent="0.25">
      <c r="A35" s="88" t="s">
        <v>9</v>
      </c>
      <c r="B35" s="90" t="s">
        <v>37</v>
      </c>
      <c r="C35" s="84" t="s">
        <v>47</v>
      </c>
      <c r="D35" s="46" t="s">
        <v>0</v>
      </c>
      <c r="E35" s="13">
        <v>0</v>
      </c>
      <c r="F35" s="29">
        <v>0</v>
      </c>
      <c r="G35" s="29">
        <v>0</v>
      </c>
      <c r="H35" s="53">
        <f t="shared" si="18"/>
        <v>0</v>
      </c>
      <c r="I35" s="53">
        <f t="shared" si="19"/>
        <v>0</v>
      </c>
      <c r="J35" s="112" t="s">
        <v>58</v>
      </c>
    </row>
    <row r="36" spans="1:12" s="14" customFormat="1" ht="31.5" x14ac:dyDescent="0.25">
      <c r="A36" s="88"/>
      <c r="B36" s="90"/>
      <c r="C36" s="84"/>
      <c r="D36" s="43" t="s">
        <v>1</v>
      </c>
      <c r="E36" s="13">
        <v>0</v>
      </c>
      <c r="F36" s="29">
        <v>0</v>
      </c>
      <c r="G36" s="29">
        <v>0</v>
      </c>
      <c r="H36" s="53">
        <f t="shared" si="18"/>
        <v>0</v>
      </c>
      <c r="I36" s="53">
        <f t="shared" si="19"/>
        <v>0</v>
      </c>
      <c r="J36" s="113"/>
      <c r="K36" s="15" t="s">
        <v>16</v>
      </c>
    </row>
    <row r="37" spans="1:12" s="14" customFormat="1" ht="47.25" x14ac:dyDescent="0.25">
      <c r="A37" s="88"/>
      <c r="B37" s="90"/>
      <c r="C37" s="84"/>
      <c r="D37" s="43" t="s">
        <v>2</v>
      </c>
      <c r="E37" s="13">
        <v>0</v>
      </c>
      <c r="F37" s="29">
        <v>0</v>
      </c>
      <c r="G37" s="29">
        <v>0</v>
      </c>
      <c r="H37" s="53">
        <f t="shared" si="18"/>
        <v>0</v>
      </c>
      <c r="I37" s="53">
        <f t="shared" si="19"/>
        <v>0</v>
      </c>
      <c r="J37" s="113"/>
      <c r="K37" s="15" t="s">
        <v>16</v>
      </c>
    </row>
    <row r="38" spans="1:12" s="14" customFormat="1" ht="15.75" x14ac:dyDescent="0.25">
      <c r="A38" s="88"/>
      <c r="B38" s="90"/>
      <c r="C38" s="85"/>
      <c r="D38" s="43" t="s">
        <v>3</v>
      </c>
      <c r="E38" s="13">
        <v>0</v>
      </c>
      <c r="F38" s="29">
        <v>0</v>
      </c>
      <c r="G38" s="29">
        <v>0</v>
      </c>
      <c r="H38" s="53">
        <f t="shared" si="18"/>
        <v>0</v>
      </c>
      <c r="I38" s="53">
        <f t="shared" si="19"/>
        <v>0</v>
      </c>
      <c r="J38" s="113"/>
    </row>
    <row r="39" spans="1:12" s="14" customFormat="1" ht="390" customHeight="1" x14ac:dyDescent="0.25">
      <c r="A39" s="80"/>
      <c r="B39" s="85"/>
      <c r="C39" s="85"/>
      <c r="D39" s="44" t="s">
        <v>19</v>
      </c>
      <c r="E39" s="13">
        <v>0</v>
      </c>
      <c r="F39" s="29">
        <v>0</v>
      </c>
      <c r="G39" s="29">
        <v>0</v>
      </c>
      <c r="H39" s="53">
        <f t="shared" si="18"/>
        <v>0</v>
      </c>
      <c r="I39" s="53">
        <f t="shared" si="19"/>
        <v>0</v>
      </c>
      <c r="J39" s="113"/>
    </row>
    <row r="40" spans="1:12" s="11" customFormat="1" ht="15.75" x14ac:dyDescent="0.25">
      <c r="A40" s="106" t="s">
        <v>17</v>
      </c>
      <c r="B40" s="107"/>
      <c r="C40" s="107"/>
      <c r="D40" s="54" t="s">
        <v>0</v>
      </c>
      <c r="E40" s="55">
        <v>0</v>
      </c>
      <c r="F40" s="56">
        <v>0</v>
      </c>
      <c r="G40" s="56">
        <v>0</v>
      </c>
      <c r="H40" s="57">
        <f t="shared" si="18"/>
        <v>0</v>
      </c>
      <c r="I40" s="57">
        <f t="shared" si="19"/>
        <v>0</v>
      </c>
      <c r="J40" s="60" t="s">
        <v>59</v>
      </c>
      <c r="L40" s="17"/>
    </row>
    <row r="41" spans="1:12" s="14" customFormat="1" ht="31.5" x14ac:dyDescent="0.25">
      <c r="A41" s="90"/>
      <c r="B41" s="90"/>
      <c r="C41" s="90"/>
      <c r="D41" s="6" t="s">
        <v>1</v>
      </c>
      <c r="E41" s="13">
        <v>0</v>
      </c>
      <c r="F41" s="29">
        <v>0</v>
      </c>
      <c r="G41" s="29">
        <v>0</v>
      </c>
      <c r="H41" s="41">
        <f t="shared" si="18"/>
        <v>0</v>
      </c>
      <c r="I41" s="41">
        <f t="shared" si="19"/>
        <v>0</v>
      </c>
      <c r="J41" s="60"/>
      <c r="L41" s="15" t="s">
        <v>16</v>
      </c>
    </row>
    <row r="42" spans="1:12" s="14" customFormat="1" ht="47.25" x14ac:dyDescent="0.25">
      <c r="A42" s="90"/>
      <c r="B42" s="90"/>
      <c r="C42" s="90"/>
      <c r="D42" s="6" t="s">
        <v>2</v>
      </c>
      <c r="E42" s="13">
        <v>0</v>
      </c>
      <c r="F42" s="29">
        <v>0</v>
      </c>
      <c r="G42" s="29">
        <v>0</v>
      </c>
      <c r="H42" s="41">
        <f t="shared" si="18"/>
        <v>0</v>
      </c>
      <c r="I42" s="41">
        <f t="shared" si="19"/>
        <v>0</v>
      </c>
      <c r="J42" s="60"/>
    </row>
    <row r="43" spans="1:12" s="14" customFormat="1" ht="15.75" x14ac:dyDescent="0.25">
      <c r="A43" s="90"/>
      <c r="B43" s="90"/>
      <c r="C43" s="90"/>
      <c r="D43" s="6" t="s">
        <v>3</v>
      </c>
      <c r="E43" s="13">
        <v>0</v>
      </c>
      <c r="F43" s="29">
        <v>0</v>
      </c>
      <c r="G43" s="29">
        <v>0</v>
      </c>
      <c r="H43" s="41">
        <f t="shared" si="18"/>
        <v>0</v>
      </c>
      <c r="I43" s="41">
        <f t="shared" si="19"/>
        <v>0</v>
      </c>
      <c r="J43" s="60"/>
    </row>
    <row r="44" spans="1:12" s="14" customFormat="1" ht="31.5" x14ac:dyDescent="0.25">
      <c r="A44" s="85"/>
      <c r="B44" s="85"/>
      <c r="C44" s="85"/>
      <c r="D44" s="6" t="s">
        <v>19</v>
      </c>
      <c r="E44" s="13">
        <v>0</v>
      </c>
      <c r="F44" s="29">
        <v>0</v>
      </c>
      <c r="G44" s="29">
        <v>0</v>
      </c>
      <c r="H44" s="41">
        <f t="shared" si="18"/>
        <v>0</v>
      </c>
      <c r="I44" s="41">
        <f t="shared" si="19"/>
        <v>0</v>
      </c>
      <c r="J44" s="60"/>
    </row>
    <row r="45" spans="1:12" s="14" customFormat="1" ht="15.75" x14ac:dyDescent="0.25">
      <c r="A45" s="104" t="s">
        <v>43</v>
      </c>
      <c r="B45" s="105"/>
      <c r="C45" s="105"/>
      <c r="D45" s="105"/>
      <c r="E45" s="105"/>
      <c r="F45" s="105"/>
      <c r="G45" s="105"/>
      <c r="H45" s="105"/>
      <c r="I45" s="105"/>
      <c r="J45" s="105"/>
    </row>
    <row r="46" spans="1:12" s="11" customFormat="1" ht="15.75" x14ac:dyDescent="0.25">
      <c r="A46" s="86" t="s">
        <v>10</v>
      </c>
      <c r="B46" s="82" t="s">
        <v>44</v>
      </c>
      <c r="C46" s="84" t="s">
        <v>47</v>
      </c>
      <c r="D46" s="5" t="s">
        <v>0</v>
      </c>
      <c r="E46" s="10">
        <v>85</v>
      </c>
      <c r="F46" s="10">
        <v>85</v>
      </c>
      <c r="G46" s="10">
        <v>84.6</v>
      </c>
      <c r="H46" s="25">
        <f t="shared" ref="H46:H50" si="20">G46-F46</f>
        <v>-0.40000000000000568</v>
      </c>
      <c r="I46" s="42">
        <f t="shared" ref="I46" si="21">G46/F46*100</f>
        <v>99.529411764705884</v>
      </c>
      <c r="J46" s="92" t="s">
        <v>54</v>
      </c>
    </row>
    <row r="47" spans="1:12" s="14" customFormat="1" ht="31.5" x14ac:dyDescent="0.25">
      <c r="A47" s="86"/>
      <c r="B47" s="82"/>
      <c r="C47" s="84"/>
      <c r="D47" s="6" t="s">
        <v>1</v>
      </c>
      <c r="E47" s="13">
        <v>0</v>
      </c>
      <c r="F47" s="29">
        <v>0</v>
      </c>
      <c r="G47" s="29">
        <v>0</v>
      </c>
      <c r="H47" s="41">
        <f t="shared" si="20"/>
        <v>0</v>
      </c>
      <c r="I47" s="41">
        <f t="shared" ref="I47:I50" si="22">H47-G47</f>
        <v>0</v>
      </c>
      <c r="J47" s="114"/>
    </row>
    <row r="48" spans="1:12" s="14" customFormat="1" ht="47.25" x14ac:dyDescent="0.25">
      <c r="A48" s="86"/>
      <c r="B48" s="82"/>
      <c r="C48" s="84"/>
      <c r="D48" s="6" t="s">
        <v>2</v>
      </c>
      <c r="E48" s="13">
        <v>0</v>
      </c>
      <c r="F48" s="29">
        <v>0</v>
      </c>
      <c r="G48" s="29">
        <v>0</v>
      </c>
      <c r="H48" s="41">
        <f t="shared" si="20"/>
        <v>0</v>
      </c>
      <c r="I48" s="41">
        <f t="shared" si="22"/>
        <v>0</v>
      </c>
      <c r="J48" s="114"/>
    </row>
    <row r="49" spans="1:10" s="14" customFormat="1" ht="15.75" x14ac:dyDescent="0.25">
      <c r="A49" s="86"/>
      <c r="B49" s="82"/>
      <c r="C49" s="85"/>
      <c r="D49" s="6" t="s">
        <v>3</v>
      </c>
      <c r="E49" s="10">
        <v>85</v>
      </c>
      <c r="F49" s="10">
        <v>85</v>
      </c>
      <c r="G49" s="59">
        <v>84.6</v>
      </c>
      <c r="H49" s="25">
        <f t="shared" ref="H49" si="23">G49-F49</f>
        <v>-0.40000000000000568</v>
      </c>
      <c r="I49" s="42">
        <f t="shared" ref="I49" si="24">G49/F49*100</f>
        <v>99.529411764705884</v>
      </c>
      <c r="J49" s="114"/>
    </row>
    <row r="50" spans="1:10" s="14" customFormat="1" ht="73.5" customHeight="1" x14ac:dyDescent="0.25">
      <c r="A50" s="108"/>
      <c r="B50" s="83"/>
      <c r="C50" s="85"/>
      <c r="D50" s="6" t="s">
        <v>19</v>
      </c>
      <c r="E50" s="13">
        <v>0</v>
      </c>
      <c r="F50" s="29">
        <v>0</v>
      </c>
      <c r="G50" s="29">
        <v>0</v>
      </c>
      <c r="H50" s="41">
        <f t="shared" si="20"/>
        <v>0</v>
      </c>
      <c r="I50" s="41">
        <f t="shared" si="22"/>
        <v>0</v>
      </c>
      <c r="J50" s="115"/>
    </row>
    <row r="51" spans="1:10" s="11" customFormat="1" ht="15.75" x14ac:dyDescent="0.25">
      <c r="A51" s="86" t="s">
        <v>11</v>
      </c>
      <c r="B51" s="82" t="s">
        <v>45</v>
      </c>
      <c r="C51" s="84" t="s">
        <v>47</v>
      </c>
      <c r="D51" s="5" t="s">
        <v>0</v>
      </c>
      <c r="E51" s="10">
        <v>0</v>
      </c>
      <c r="F51" s="10">
        <v>0</v>
      </c>
      <c r="G51" s="10">
        <v>0</v>
      </c>
      <c r="H51" s="25">
        <f t="shared" ref="H51:I55" si="25">G51-F51</f>
        <v>0</v>
      </c>
      <c r="I51" s="25">
        <f t="shared" si="25"/>
        <v>0</v>
      </c>
      <c r="J51" s="92" t="s">
        <v>55</v>
      </c>
    </row>
    <row r="52" spans="1:10" s="11" customFormat="1" ht="31.5" x14ac:dyDescent="0.25">
      <c r="A52" s="86"/>
      <c r="B52" s="82"/>
      <c r="C52" s="84"/>
      <c r="D52" s="6" t="s">
        <v>12</v>
      </c>
      <c r="E52" s="13">
        <v>0</v>
      </c>
      <c r="F52" s="29">
        <v>0</v>
      </c>
      <c r="G52" s="29">
        <v>0</v>
      </c>
      <c r="H52" s="41">
        <f t="shared" si="25"/>
        <v>0</v>
      </c>
      <c r="I52" s="41">
        <f t="shared" ref="I52:I54" si="26">H52-G52</f>
        <v>0</v>
      </c>
      <c r="J52" s="93"/>
    </row>
    <row r="53" spans="1:10" s="14" customFormat="1" ht="47.25" x14ac:dyDescent="0.25">
      <c r="A53" s="86"/>
      <c r="B53" s="82"/>
      <c r="C53" s="84"/>
      <c r="D53" s="6" t="s">
        <v>2</v>
      </c>
      <c r="E53" s="13">
        <v>0</v>
      </c>
      <c r="F53" s="29">
        <v>0</v>
      </c>
      <c r="G53" s="29">
        <v>0</v>
      </c>
      <c r="H53" s="41">
        <f t="shared" si="25"/>
        <v>0</v>
      </c>
      <c r="I53" s="41">
        <f t="shared" si="26"/>
        <v>0</v>
      </c>
      <c r="J53" s="93"/>
    </row>
    <row r="54" spans="1:10" s="14" customFormat="1" ht="15.75" x14ac:dyDescent="0.25">
      <c r="A54" s="86"/>
      <c r="B54" s="82"/>
      <c r="C54" s="85"/>
      <c r="D54" s="6" t="s">
        <v>3</v>
      </c>
      <c r="E54" s="10">
        <v>0</v>
      </c>
      <c r="F54" s="10">
        <v>0</v>
      </c>
      <c r="G54" s="10">
        <v>0</v>
      </c>
      <c r="H54" s="25">
        <f t="shared" ref="H54" si="27">G54-F54</f>
        <v>0</v>
      </c>
      <c r="I54" s="25">
        <f t="shared" si="26"/>
        <v>0</v>
      </c>
      <c r="J54" s="93"/>
    </row>
    <row r="55" spans="1:10" s="14" customFormat="1" ht="203.25" customHeight="1" x14ac:dyDescent="0.25">
      <c r="A55" s="87"/>
      <c r="B55" s="103"/>
      <c r="C55" s="91"/>
      <c r="D55" s="47" t="s">
        <v>19</v>
      </c>
      <c r="E55" s="48">
        <v>0</v>
      </c>
      <c r="F55" s="49">
        <v>0</v>
      </c>
      <c r="G55" s="49">
        <v>0</v>
      </c>
      <c r="H55" s="50">
        <f t="shared" si="25"/>
        <v>0</v>
      </c>
      <c r="I55" s="50">
        <f t="shared" ref="I55" si="28">H55-G55</f>
        <v>0</v>
      </c>
      <c r="J55" s="93"/>
    </row>
    <row r="56" spans="1:10" s="11" customFormat="1" ht="15.75" customHeight="1" x14ac:dyDescent="0.25">
      <c r="A56" s="86" t="s">
        <v>15</v>
      </c>
      <c r="B56" s="82" t="s">
        <v>46</v>
      </c>
      <c r="C56" s="84" t="s">
        <v>47</v>
      </c>
      <c r="D56" s="45" t="s">
        <v>0</v>
      </c>
      <c r="E56" s="10">
        <v>15</v>
      </c>
      <c r="F56" s="10">
        <v>15</v>
      </c>
      <c r="G56" s="10">
        <v>14.9</v>
      </c>
      <c r="H56" s="51">
        <f t="shared" ref="H56:H60" si="29">G56-F56</f>
        <v>-9.9999999999999645E-2</v>
      </c>
      <c r="I56" s="58">
        <f t="shared" ref="I56" si="30">G56/F56*100</f>
        <v>99.333333333333343</v>
      </c>
      <c r="J56" s="112" t="s">
        <v>57</v>
      </c>
    </row>
    <row r="57" spans="1:10" s="14" customFormat="1" ht="31.5" x14ac:dyDescent="0.25">
      <c r="A57" s="86"/>
      <c r="B57" s="82"/>
      <c r="C57" s="84"/>
      <c r="D57" s="44" t="s">
        <v>1</v>
      </c>
      <c r="E57" s="13">
        <v>0</v>
      </c>
      <c r="F57" s="29">
        <v>0</v>
      </c>
      <c r="G57" s="29">
        <v>0</v>
      </c>
      <c r="H57" s="53">
        <f t="shared" si="29"/>
        <v>0</v>
      </c>
      <c r="I57" s="53">
        <f t="shared" ref="I57:I58" si="31">H57-G57</f>
        <v>0</v>
      </c>
      <c r="J57" s="113"/>
    </row>
    <row r="58" spans="1:10" s="14" customFormat="1" ht="47.25" x14ac:dyDescent="0.25">
      <c r="A58" s="86"/>
      <c r="B58" s="82"/>
      <c r="C58" s="84"/>
      <c r="D58" s="44" t="s">
        <v>2</v>
      </c>
      <c r="E58" s="13">
        <v>0</v>
      </c>
      <c r="F58" s="29">
        <v>0</v>
      </c>
      <c r="G58" s="29">
        <v>0</v>
      </c>
      <c r="H58" s="53">
        <f t="shared" si="29"/>
        <v>0</v>
      </c>
      <c r="I58" s="53">
        <f t="shared" si="31"/>
        <v>0</v>
      </c>
      <c r="J58" s="113"/>
    </row>
    <row r="59" spans="1:10" s="14" customFormat="1" ht="15.75" x14ac:dyDescent="0.25">
      <c r="A59" s="86"/>
      <c r="B59" s="82"/>
      <c r="C59" s="85"/>
      <c r="D59" s="44" t="s">
        <v>3</v>
      </c>
      <c r="E59" s="10">
        <v>15</v>
      </c>
      <c r="F59" s="10">
        <v>15</v>
      </c>
      <c r="G59" s="10">
        <v>14.9</v>
      </c>
      <c r="H59" s="51">
        <f t="shared" si="29"/>
        <v>-9.9999999999999645E-2</v>
      </c>
      <c r="I59" s="58">
        <f t="shared" ref="I59" si="32">G59/F59*100</f>
        <v>99.333333333333343</v>
      </c>
      <c r="J59" s="113"/>
    </row>
    <row r="60" spans="1:10" s="14" customFormat="1" ht="31.5" x14ac:dyDescent="0.25">
      <c r="A60" s="108"/>
      <c r="B60" s="83"/>
      <c r="C60" s="85"/>
      <c r="D60" s="44" t="s">
        <v>19</v>
      </c>
      <c r="E60" s="13">
        <v>0</v>
      </c>
      <c r="F60" s="29">
        <v>0</v>
      </c>
      <c r="G60" s="29">
        <v>0</v>
      </c>
      <c r="H60" s="53">
        <f t="shared" si="29"/>
        <v>0</v>
      </c>
      <c r="I60" s="53">
        <f t="shared" ref="I60" si="33">H60-G60</f>
        <v>0</v>
      </c>
      <c r="J60" s="113"/>
    </row>
    <row r="61" spans="1:10" s="11" customFormat="1" ht="15.75" customHeight="1" x14ac:dyDescent="0.25">
      <c r="A61" s="78" t="s">
        <v>20</v>
      </c>
      <c r="B61" s="79"/>
      <c r="C61" s="79"/>
      <c r="D61" s="45" t="s">
        <v>0</v>
      </c>
      <c r="E61" s="10">
        <v>100</v>
      </c>
      <c r="F61" s="28">
        <v>100</v>
      </c>
      <c r="G61" s="28">
        <f>G64</f>
        <v>99.5</v>
      </c>
      <c r="H61" s="51">
        <f t="shared" ref="H61:I69" si="34">G61-F61</f>
        <v>-0.5</v>
      </c>
      <c r="I61" s="58">
        <f t="shared" ref="I61:I69" si="35">G61/F61*100</f>
        <v>99.5</v>
      </c>
      <c r="J61" s="60" t="s">
        <v>59</v>
      </c>
    </row>
    <row r="62" spans="1:10" s="14" customFormat="1" ht="94.5" customHeight="1" x14ac:dyDescent="0.25">
      <c r="A62" s="79"/>
      <c r="B62" s="79"/>
      <c r="C62" s="79"/>
      <c r="D62" s="44" t="s">
        <v>1</v>
      </c>
      <c r="E62" s="13">
        <v>0</v>
      </c>
      <c r="F62" s="29">
        <v>0</v>
      </c>
      <c r="G62" s="29">
        <v>0</v>
      </c>
      <c r="H62" s="53">
        <f t="shared" si="34"/>
        <v>0</v>
      </c>
      <c r="I62" s="53">
        <f t="shared" ref="I62:I65" si="36">H62-G62</f>
        <v>0</v>
      </c>
      <c r="J62" s="60"/>
    </row>
    <row r="63" spans="1:10" s="14" customFormat="1" ht="47.25" x14ac:dyDescent="0.25">
      <c r="A63" s="79"/>
      <c r="B63" s="79"/>
      <c r="C63" s="79"/>
      <c r="D63" s="44" t="s">
        <v>2</v>
      </c>
      <c r="E63" s="13">
        <v>0</v>
      </c>
      <c r="F63" s="29">
        <v>0</v>
      </c>
      <c r="G63" s="29">
        <v>0</v>
      </c>
      <c r="H63" s="51">
        <f t="shared" si="34"/>
        <v>0</v>
      </c>
      <c r="I63" s="53">
        <f t="shared" si="36"/>
        <v>0</v>
      </c>
      <c r="J63" s="60"/>
    </row>
    <row r="64" spans="1:10" s="14" customFormat="1" ht="15.75" x14ac:dyDescent="0.25">
      <c r="A64" s="79"/>
      <c r="B64" s="79"/>
      <c r="C64" s="79"/>
      <c r="D64" s="44" t="s">
        <v>3</v>
      </c>
      <c r="E64" s="10">
        <v>100</v>
      </c>
      <c r="F64" s="28">
        <v>100</v>
      </c>
      <c r="G64" s="28">
        <f>G46+G51+G56</f>
        <v>99.5</v>
      </c>
      <c r="H64" s="51">
        <f t="shared" si="34"/>
        <v>-0.5</v>
      </c>
      <c r="I64" s="58">
        <f t="shared" si="35"/>
        <v>99.5</v>
      </c>
      <c r="J64" s="60"/>
    </row>
    <row r="65" spans="1:14" s="14" customFormat="1" ht="31.5" x14ac:dyDescent="0.25">
      <c r="A65" s="80"/>
      <c r="B65" s="80"/>
      <c r="C65" s="80"/>
      <c r="D65" s="44" t="s">
        <v>19</v>
      </c>
      <c r="E65" s="13">
        <v>0</v>
      </c>
      <c r="F65" s="29">
        <v>0</v>
      </c>
      <c r="G65" s="29">
        <v>0</v>
      </c>
      <c r="H65" s="51">
        <f t="shared" si="34"/>
        <v>0</v>
      </c>
      <c r="I65" s="53">
        <f t="shared" si="36"/>
        <v>0</v>
      </c>
      <c r="J65" s="60"/>
    </row>
    <row r="66" spans="1:14" s="8" customFormat="1" ht="15.75" x14ac:dyDescent="0.25">
      <c r="A66" s="81" t="s">
        <v>6</v>
      </c>
      <c r="B66" s="81"/>
      <c r="C66" s="81"/>
      <c r="D66" s="45" t="s">
        <v>0</v>
      </c>
      <c r="E66" s="10">
        <f>SUM(E67:E69)</f>
        <v>400</v>
      </c>
      <c r="F66" s="28">
        <f xml:space="preserve"> F61+F40+F24</f>
        <v>400</v>
      </c>
      <c r="G66" s="28">
        <f>G61+G40+G24</f>
        <v>397.7</v>
      </c>
      <c r="H66" s="51">
        <f t="shared" si="34"/>
        <v>-2.3000000000000114</v>
      </c>
      <c r="I66" s="58">
        <f t="shared" si="35"/>
        <v>99.424999999999997</v>
      </c>
      <c r="J66" s="60" t="s">
        <v>59</v>
      </c>
      <c r="K66" s="18" t="s">
        <v>16</v>
      </c>
      <c r="L66" s="18" t="s">
        <v>16</v>
      </c>
      <c r="M66" s="18" t="s">
        <v>16</v>
      </c>
      <c r="N66" s="18" t="s">
        <v>16</v>
      </c>
    </row>
    <row r="67" spans="1:14" s="8" customFormat="1" ht="31.5" x14ac:dyDescent="0.25">
      <c r="A67" s="81"/>
      <c r="B67" s="81"/>
      <c r="C67" s="81"/>
      <c r="D67" s="46" t="s">
        <v>1</v>
      </c>
      <c r="E67" s="10">
        <f t="shared" ref="E67:F69" si="37">E62+E41+E25</f>
        <v>0</v>
      </c>
      <c r="F67" s="28">
        <f t="shared" si="37"/>
        <v>0</v>
      </c>
      <c r="G67" s="28">
        <f>G62+G41+G25</f>
        <v>0</v>
      </c>
      <c r="H67" s="51">
        <f t="shared" si="34"/>
        <v>0</v>
      </c>
      <c r="I67" s="51">
        <f t="shared" si="34"/>
        <v>0</v>
      </c>
      <c r="J67" s="60"/>
      <c r="K67" s="18" t="s">
        <v>16</v>
      </c>
    </row>
    <row r="68" spans="1:14" s="8" customFormat="1" ht="47.25" x14ac:dyDescent="0.25">
      <c r="A68" s="81"/>
      <c r="B68" s="81"/>
      <c r="C68" s="81"/>
      <c r="D68" s="45" t="s">
        <v>2</v>
      </c>
      <c r="E68" s="10">
        <f t="shared" si="37"/>
        <v>0</v>
      </c>
      <c r="F68" s="28">
        <f t="shared" si="37"/>
        <v>0</v>
      </c>
      <c r="G68" s="28">
        <f>G63+G42+G26</f>
        <v>0</v>
      </c>
      <c r="H68" s="51">
        <f t="shared" si="34"/>
        <v>0</v>
      </c>
      <c r="I68" s="51">
        <f t="shared" si="34"/>
        <v>0</v>
      </c>
      <c r="J68" s="60"/>
      <c r="K68" s="18" t="s">
        <v>16</v>
      </c>
      <c r="L68" s="18"/>
    </row>
    <row r="69" spans="1:14" s="8" customFormat="1" ht="15.75" x14ac:dyDescent="0.25">
      <c r="A69" s="81"/>
      <c r="B69" s="81"/>
      <c r="C69" s="81"/>
      <c r="D69" s="45" t="s">
        <v>3</v>
      </c>
      <c r="E69" s="10">
        <f t="shared" si="37"/>
        <v>400</v>
      </c>
      <c r="F69" s="28">
        <f t="shared" si="37"/>
        <v>400</v>
      </c>
      <c r="G69" s="28">
        <f>G64+G43+G27</f>
        <v>397.7</v>
      </c>
      <c r="H69" s="51">
        <f t="shared" si="34"/>
        <v>-2.3000000000000114</v>
      </c>
      <c r="I69" s="58">
        <f t="shared" si="35"/>
        <v>99.424999999999997</v>
      </c>
      <c r="J69" s="60"/>
      <c r="K69" s="18" t="s">
        <v>16</v>
      </c>
    </row>
    <row r="70" spans="1:14" x14ac:dyDescent="0.25">
      <c r="E70" s="4"/>
      <c r="J70" s="60"/>
    </row>
    <row r="71" spans="1:14" x14ac:dyDescent="0.25">
      <c r="E71" s="4"/>
    </row>
    <row r="72" spans="1:14" s="19" customFormat="1" ht="45" customHeight="1" x14ac:dyDescent="0.3">
      <c r="A72" s="102" t="s">
        <v>48</v>
      </c>
      <c r="B72" s="102"/>
      <c r="C72" s="37" t="s">
        <v>49</v>
      </c>
      <c r="E72" s="21"/>
      <c r="F72" s="77" t="s">
        <v>49</v>
      </c>
      <c r="G72" s="77"/>
      <c r="H72" s="31"/>
      <c r="I72" s="36"/>
      <c r="J72" s="37" t="s">
        <v>52</v>
      </c>
    </row>
    <row r="73" spans="1:14" s="20" customFormat="1" ht="15.75" x14ac:dyDescent="0.25">
      <c r="A73" s="97" t="s">
        <v>51</v>
      </c>
      <c r="B73" s="97"/>
      <c r="C73" s="97"/>
      <c r="D73" s="97"/>
      <c r="E73" s="97"/>
      <c r="F73" s="97"/>
      <c r="G73" s="97"/>
      <c r="H73" s="97"/>
      <c r="I73" s="97"/>
      <c r="J73" s="98"/>
    </row>
    <row r="74" spans="1:14" s="19" customFormat="1" ht="18.75" x14ac:dyDescent="0.3">
      <c r="A74" s="22" t="s">
        <v>30</v>
      </c>
      <c r="B74" s="21"/>
      <c r="C74" s="21"/>
      <c r="D74" s="23"/>
      <c r="E74" s="21"/>
      <c r="F74" s="32"/>
      <c r="G74" s="30"/>
      <c r="H74" s="26"/>
      <c r="I74" s="21"/>
    </row>
    <row r="75" spans="1:14" s="19" customFormat="1" ht="18.75" x14ac:dyDescent="0.3">
      <c r="A75" s="38" t="s">
        <v>53</v>
      </c>
      <c r="B75" s="39"/>
      <c r="C75" s="39"/>
      <c r="D75" s="24"/>
      <c r="E75" s="21"/>
      <c r="F75" s="32"/>
      <c r="G75" s="30"/>
      <c r="H75" s="26"/>
      <c r="I75" s="21"/>
    </row>
  </sheetData>
  <mergeCells count="61">
    <mergeCell ref="J35:J39"/>
    <mergeCell ref="J61:J65"/>
    <mergeCell ref="J40:J44"/>
    <mergeCell ref="J46:J50"/>
    <mergeCell ref="J51:J55"/>
    <mergeCell ref="J56:J60"/>
    <mergeCell ref="I10:I11"/>
    <mergeCell ref="B14:B18"/>
    <mergeCell ref="C14:C18"/>
    <mergeCell ref="J14:J18"/>
    <mergeCell ref="J30:J34"/>
    <mergeCell ref="A73:J73"/>
    <mergeCell ref="A1:J1"/>
    <mergeCell ref="A2:J2"/>
    <mergeCell ref="A3:J3"/>
    <mergeCell ref="B56:B60"/>
    <mergeCell ref="C56:C60"/>
    <mergeCell ref="A72:B72"/>
    <mergeCell ref="B51:B55"/>
    <mergeCell ref="C51:C55"/>
    <mergeCell ref="A45:J45"/>
    <mergeCell ref="A35:A39"/>
    <mergeCell ref="B35:B39"/>
    <mergeCell ref="C35:C39"/>
    <mergeCell ref="A40:C44"/>
    <mergeCell ref="A56:A60"/>
    <mergeCell ref="A46:A50"/>
    <mergeCell ref="A30:A34"/>
    <mergeCell ref="B30:B34"/>
    <mergeCell ref="C30:C34"/>
    <mergeCell ref="A13:J13"/>
    <mergeCell ref="A29:J29"/>
    <mergeCell ref="A14:A18"/>
    <mergeCell ref="J19:J23"/>
    <mergeCell ref="A24:C28"/>
    <mergeCell ref="A19:A23"/>
    <mergeCell ref="B19:B23"/>
    <mergeCell ref="C19:C23"/>
    <mergeCell ref="J24:J28"/>
    <mergeCell ref="F72:G72"/>
    <mergeCell ref="A61:C65"/>
    <mergeCell ref="A66:C69"/>
    <mergeCell ref="B46:B50"/>
    <mergeCell ref="C46:C50"/>
    <mergeCell ref="A51:A55"/>
    <mergeCell ref="J66:J70"/>
    <mergeCell ref="B4:J4"/>
    <mergeCell ref="B5:J5"/>
    <mergeCell ref="B6:J6"/>
    <mergeCell ref="B7:J7"/>
    <mergeCell ref="G9:G11"/>
    <mergeCell ref="A8:J8"/>
    <mergeCell ref="D9:D11"/>
    <mergeCell ref="C9:C11"/>
    <mergeCell ref="B9:B11"/>
    <mergeCell ref="A9:A11"/>
    <mergeCell ref="F9:F11"/>
    <mergeCell ref="E9:E11"/>
    <mergeCell ref="H9:J9"/>
    <mergeCell ref="J10:J11"/>
    <mergeCell ref="H10:H11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3" manualBreakCount="3">
    <brk id="28" max="9" man="1"/>
    <brk id="39" max="9" man="1"/>
    <brk id="6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2020-09-16T07:39:31Z</dcterms:modified>
</cp:coreProperties>
</file>