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1835"/>
  </bookViews>
  <sheets>
    <sheet name="Прием документов" sheetId="4" r:id="rId1"/>
    <sheet name="Затраты" sheetId="1" r:id="rId2"/>
    <sheet name="Качество" sheetId="5" r:id="rId3"/>
  </sheets>
  <externalReferences>
    <externalReference r:id="rId4"/>
  </externalReferences>
  <definedNames>
    <definedName name="АвгSun1">DATE(ГодКалендаря,8,1)-WEEKDAY(DATE(ГодКалендаря,8,1))+1</definedName>
    <definedName name="АпрSun1">DATE(ГодКалендаря,4,1)-WEEKDAY(DATE(ГодКалендаря,4,1))+1</definedName>
    <definedName name="ГодКалендаря">#REF!</definedName>
    <definedName name="ДекSun1">DATE(ГодКалендаря,12,1)-WEEKDAY(DATE(ГодКалендаря,12,1))+1</definedName>
    <definedName name="ИюлSun1">DATE(ГодКалендаря,7,1)-WEEKDAY(DATE(ГодКалендаря,7,1))+1</definedName>
    <definedName name="ИюнSun1">DATE(ГодКалендаря,6,1)-WEEKDAY(DATE(ГодКалендаря,6,1))+1</definedName>
    <definedName name="МайSun1">DATE(ГодКалендаря,5,1)-WEEKDAY(DATE(ГодКалендаря,5,1))+1</definedName>
    <definedName name="МарSun1">DATE(ГодКалендаря,3,1)-WEEKDAY(DATE(ГодКалендаря,3,1))+1</definedName>
    <definedName name="НояSun1">DATE(ГодКалендаря,11,1)-WEEKDAY(DATE(ГодКалендаря,11,1))+1</definedName>
    <definedName name="ОктSun1">DATE(ГодКалендаря,10,1)-WEEKDAY(DATE(ГодКалендаря,10,1))+1</definedName>
    <definedName name="СенSun1">DATE(ГодКалендаря,9,1)-WEEKDAY(DATE(ГодКалендаря,9,1))+1</definedName>
    <definedName name="ФевSun1">DATE(ГодКалендаря,2,1)-WEEKDAY(DATE(ГодКалендаря,2,1))+1</definedName>
    <definedName name="ЯнвSun1">DATE(ГодКалендаря,1,1)-WEEKDAY(DATE(ГодКалендаря,1,1))+1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/>
  <c r="H9"/>
  <c r="H10"/>
  <c r="H6"/>
  <c r="H5"/>
  <c r="I16"/>
  <c r="H16"/>
  <c r="G16"/>
  <c r="F16"/>
  <c r="E16"/>
  <c r="D16"/>
  <c r="C16"/>
  <c r="I15" l="1"/>
  <c r="H15"/>
  <c r="G15"/>
  <c r="D15"/>
  <c r="H31" i="4" l="1"/>
  <c r="J31" s="1"/>
  <c r="G32" l="1"/>
  <c r="G28"/>
  <c r="D17" i="1" l="1"/>
  <c r="H26" i="4" l="1"/>
  <c r="J26" s="1"/>
  <c r="H27"/>
  <c r="J27" s="1"/>
  <c r="H29"/>
  <c r="J29" s="1"/>
  <c r="H30"/>
  <c r="J30" s="1"/>
  <c r="H25"/>
  <c r="J25" s="1"/>
  <c r="I17" i="1" l="1"/>
  <c r="H17"/>
  <c r="G17"/>
  <c r="E32" i="4" l="1"/>
  <c r="H32" l="1"/>
  <c r="J32" s="1"/>
  <c r="E28"/>
  <c r="H28" s="1"/>
  <c r="J28" s="1"/>
  <c r="E15" i="1" l="1"/>
  <c r="E17" l="1"/>
  <c r="F15" l="1"/>
  <c r="C15" l="1"/>
  <c r="F17"/>
  <c r="C17" l="1"/>
</calcChain>
</file>

<file path=xl/sharedStrings.xml><?xml version="1.0" encoding="utf-8"?>
<sst xmlns="http://schemas.openxmlformats.org/spreadsheetml/2006/main" count="105" uniqueCount="89">
  <si>
    <t>№ п/п</t>
  </si>
  <si>
    <t>Наименование муниципальной услуги</t>
  </si>
  <si>
    <t>Фактические затраты на оказание услуги, рублей</t>
  </si>
  <si>
    <t>затраты на содержание неиспользуемого для муниципального задания имущества, рублей</t>
  </si>
  <si>
    <t>затраты на уплату налогов, рублей</t>
  </si>
  <si>
    <t>Всего:</t>
  </si>
  <si>
    <t>в том числе:</t>
  </si>
  <si>
    <t>затраты, непосредственно связанные с оказанием услуги</t>
  </si>
  <si>
    <t>затраты на оплату труда с отчислениями</t>
  </si>
  <si>
    <t>затраты на коммунальные услуги и содержание объектов недвижимого имущества</t>
  </si>
  <si>
    <t>Итого:</t>
  </si>
  <si>
    <t>№   п/п</t>
  </si>
  <si>
    <t>Показатель качества муниципальной услуги</t>
  </si>
  <si>
    <t>Единица измерения  по ОКЕИ</t>
  </si>
  <si>
    <t>Значение показателей качества муниципальной услуги</t>
  </si>
  <si>
    <t>наименование показателя</t>
  </si>
  <si>
    <t>код</t>
  </si>
  <si>
    <t>утверждено в муниципальном задании</t>
  </si>
  <si>
    <t>исполнено на отчетную дату</t>
  </si>
  <si>
    <t>допустимое отклонение</t>
  </si>
  <si>
    <t>отклонение, превышающее допустимое</t>
  </si>
  <si>
    <t>причина отклонения</t>
  </si>
  <si>
    <t>Показатель объема муниципальной услуги</t>
  </si>
  <si>
    <t>минута</t>
  </si>
  <si>
    <t>процент</t>
  </si>
  <si>
    <t>не более 15 мин</t>
  </si>
  <si>
    <t>федеральные услуги</t>
  </si>
  <si>
    <t>региональные услуги</t>
  </si>
  <si>
    <t>муниципальные услуги</t>
  </si>
  <si>
    <t>Всего</t>
  </si>
  <si>
    <t>Количество услуг</t>
  </si>
  <si>
    <t>единица</t>
  </si>
  <si>
    <t>Исполнитель:</t>
  </si>
  <si>
    <t xml:space="preserve">Исполнитель: </t>
  </si>
  <si>
    <t>% исполнения</t>
  </si>
  <si>
    <t>- по средствам  Ханты-Мансийского автономного округа-Югры, рублей:</t>
  </si>
  <si>
    <t xml:space="preserve"> Поступление денежных средств на выполнение муниципального задания на отчетную дату, всего, рублей:  </t>
  </si>
  <si>
    <t>Кассовые расходы на выполнение муниципального задания на отчетную дату, всего, рублей:</t>
  </si>
  <si>
    <t xml:space="preserve">- денежные средства  Ханты-Мансийского автономного округа-Югры, рублей: </t>
  </si>
  <si>
    <t>не менее 90%</t>
  </si>
  <si>
    <t>федеральные услуги (информирование и консультиравания)</t>
  </si>
  <si>
    <t>региональные услуги (информирование и консультиравания)</t>
  </si>
  <si>
    <t>муниципальные услуги (информирование и консультиравания)</t>
  </si>
  <si>
    <t>Отчет</t>
  </si>
  <si>
    <t>- денежные средства бюджета города (софинансирование), рублей</t>
  </si>
  <si>
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</t>
  </si>
  <si>
    <r>
      <t xml:space="preserve">Наименование муниципального учреждения:  </t>
    </r>
    <r>
      <rPr>
        <b/>
        <u/>
        <sz val="12"/>
        <color theme="1"/>
        <rFont val="Times New Roman"/>
        <family val="1"/>
        <charset val="204"/>
      </rPr>
      <t>Муниципальное автономное учреждение "Многофункциональный центр 
предоставления государственных и муниципальных услуг"</t>
    </r>
  </si>
  <si>
    <r>
      <t xml:space="preserve">Виды деятельности муниципального учреждения: </t>
    </r>
    <r>
      <rPr>
        <b/>
        <u/>
        <sz val="12"/>
        <color theme="1"/>
        <rFont val="Times New Roman"/>
        <family val="1"/>
        <charset val="204"/>
      </rPr>
      <t>Обеспечение предоставления государственных (муниципальных) услуг в многофункциональных центрах предоставления государственных (муниципальных) услуг</t>
    </r>
  </si>
  <si>
    <r>
      <t xml:space="preserve">Вид муниципального учреждения: </t>
    </r>
    <r>
      <rPr>
        <b/>
        <u/>
        <sz val="12"/>
        <color theme="1"/>
        <rFont val="Times New Roman"/>
        <family val="1"/>
        <charset val="204"/>
      </rPr>
      <t>Автономное</t>
    </r>
  </si>
  <si>
    <r>
      <t xml:space="preserve">Периодичность: </t>
    </r>
    <r>
      <rPr>
        <b/>
        <u/>
        <sz val="12"/>
        <color theme="1"/>
        <rFont val="Times New Roman"/>
        <family val="1"/>
        <charset val="204"/>
      </rPr>
      <t>ежемесячная</t>
    </r>
  </si>
  <si>
    <t xml:space="preserve">о выполнении муниципального задания </t>
  </si>
  <si>
    <t>затраты на обще хозяйственные нужды</t>
  </si>
  <si>
    <r>
      <t>3.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качество муниципальной услуги:</t>
    </r>
  </si>
  <si>
    <t>Уровень удовлетворенности граждан качеством предоставления государственных и муниципальных услуг</t>
  </si>
  <si>
    <t>Время ожидания в очереди</t>
  </si>
  <si>
    <r>
      <t>4.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объем муниципальной услуги:</t>
    </r>
  </si>
  <si>
    <t>642</t>
  </si>
  <si>
    <r>
      <t>5.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затратах на выполнение муниципального задания</t>
    </r>
  </si>
  <si>
    <t xml:space="preserve">- в том числе, денежные средства бюджета города, рублей, из них :  </t>
  </si>
  <si>
    <t>- в том числе, кассовые расходы по средствам бюджета города, рублей, из них: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</si>
  <si>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</si>
  <si>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</si>
  <si>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</si>
  <si>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</si>
  <si>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</si>
  <si>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</si>
  <si>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</si>
  <si>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</si>
  <si>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</si>
  <si>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</si>
  <si>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</si>
  <si>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</si>
  <si>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Мнение населения (заявителей) о качестве предоставляемых услуг 
МАУ "МФЦ"</t>
  </si>
  <si>
    <t>По данным пультов 
оценки качества, %</t>
  </si>
  <si>
    <t>По данным
ИАС "МКГУ", %</t>
  </si>
  <si>
    <t>По данным бумажного
анкетирования, %</t>
  </si>
  <si>
    <t>Справочная информация</t>
  </si>
  <si>
    <r>
      <rPr>
        <i/>
        <sz val="11"/>
        <color theme="1"/>
        <rFont val="Times New Roman"/>
        <family val="1"/>
        <charset val="204"/>
      </rPr>
      <t>Примечание :</t>
    </r>
    <r>
      <rPr>
        <sz val="11"/>
        <color theme="1"/>
        <rFont val="Times New Roman"/>
        <family val="1"/>
        <charset val="204"/>
      </rPr>
      <t xml:space="preserve"> Мнение населения (заявителей) о качестве предоставляемых услуг определено, как доля заявителей, выбравших варианты ответов «отлично», «хорошо»/ общее количество заявителей, принявших участие в опросе *100%</t>
    </r>
  </si>
  <si>
    <t>Начальник отдела информирования, приема и выдачи документов Е.М. Чернышева</t>
  </si>
  <si>
    <t>Тел. 7-88-77</t>
  </si>
  <si>
    <t>тел. 7-87-27</t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</si>
  <si>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Наименование услуги, уникальный номер реестровой записи: </t>
    </r>
    <r>
      <rPr>
        <b/>
        <u/>
        <sz val="12"/>
        <color theme="1"/>
        <rFont val="Times New Roman"/>
        <family val="1"/>
        <charset val="204"/>
      </rPr>
  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 (19.001.0)</t>
    </r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</si>
  <si>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Категории потребителей муниципальной услуги:</t>
    </r>
    <r>
      <rPr>
        <b/>
        <sz val="12"/>
        <color theme="1"/>
        <rFont val="Times New Roman"/>
        <family val="1"/>
        <charset val="204"/>
      </rPr>
      <t xml:space="preserve"> Органы государственной власти и местного самоуправления, физические и юридические лица, иные</t>
    </r>
  </si>
  <si>
    <t>Период
2020 год</t>
  </si>
  <si>
    <t>за октябрь 2020 года</t>
  </si>
  <si>
    <t>на единицу (42 381 услуг):</t>
  </si>
  <si>
    <t>* проведено 7 наблюдательных совета, из них в октябре - 0</t>
  </si>
  <si>
    <t>Главный бухгалтер Рознерица Е.С.</t>
  </si>
  <si>
    <t>Исполнение за январь-октябрь от общего доведенного задания на год</t>
  </si>
</sst>
</file>

<file path=xl/styles.xml><?xml version="1.0" encoding="utf-8"?>
<styleSheet xmlns="http://schemas.openxmlformats.org/spreadsheetml/2006/main">
  <numFmts count="1">
    <numFmt numFmtId="164" formatCode="0.0"/>
  </numFmts>
  <fonts count="2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63"/>
      <name val="Calibri"/>
      <family val="4"/>
      <scheme val="minor"/>
    </font>
    <font>
      <b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0" fontId="6" fillId="0" borderId="0"/>
    <xf numFmtId="0" fontId="7" fillId="2" borderId="8" applyNumberFormat="0" applyAlignment="0" applyProtection="0"/>
    <xf numFmtId="0" fontId="8" fillId="0" borderId="0"/>
    <xf numFmtId="0" fontId="9" fillId="3" borderId="0" applyNumberFormat="0" applyBorder="0" applyAlignment="0" applyProtection="0"/>
  </cellStyleXfs>
  <cellXfs count="12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7"/>
    </xf>
    <xf numFmtId="0" fontId="3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vertical="center"/>
    </xf>
    <xf numFmtId="49" fontId="0" fillId="0" borderId="0" xfId="0" applyNumberFormat="1"/>
    <xf numFmtId="49" fontId="0" fillId="0" borderId="0" xfId="0" applyNumberFormat="1" applyBorder="1"/>
    <xf numFmtId="0" fontId="0" fillId="0" borderId="0" xfId="0" applyBorder="1"/>
    <xf numFmtId="0" fontId="1" fillId="0" borderId="0" xfId="0" applyFont="1" applyAlignment="1">
      <alignment horizontal="justify" vertical="center"/>
    </xf>
    <xf numFmtId="0" fontId="5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wrapText="1"/>
    </xf>
    <xf numFmtId="0" fontId="0" fillId="0" borderId="0" xfId="0" applyAlignment="1">
      <alignment wrapText="1" shrinkToFit="1"/>
    </xf>
    <xf numFmtId="0" fontId="5" fillId="0" borderId="9" xfId="0" applyFont="1" applyBorder="1"/>
    <xf numFmtId="9" fontId="1" fillId="0" borderId="4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/>
    <xf numFmtId="164" fontId="11" fillId="0" borderId="4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horizontal="left"/>
    </xf>
    <xf numFmtId="4" fontId="14" fillId="0" borderId="0" xfId="0" applyNumberFormat="1" applyFont="1" applyAlignment="1">
      <alignment horizontal="left"/>
    </xf>
    <xf numFmtId="4" fontId="14" fillId="0" borderId="0" xfId="0" applyNumberFormat="1" applyFont="1" applyAlignment="1">
      <alignment horizontal="left" vertical="center"/>
    </xf>
    <xf numFmtId="3" fontId="4" fillId="0" borderId="6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4" fontId="15" fillId="0" borderId="0" xfId="0" applyNumberFormat="1" applyFont="1" applyAlignment="1">
      <alignment horizontal="left"/>
    </xf>
    <xf numFmtId="4" fontId="14" fillId="0" borderId="0" xfId="0" applyNumberFormat="1" applyFont="1"/>
    <xf numFmtId="164" fontId="1" fillId="0" borderId="5" xfId="0" applyNumberFormat="1" applyFont="1" applyBorder="1" applyAlignment="1">
      <alignment horizontal="center" vertical="center" wrapText="1"/>
    </xf>
    <xf numFmtId="4" fontId="4" fillId="0" borderId="0" xfId="0" applyNumberFormat="1" applyFont="1"/>
    <xf numFmtId="3" fontId="1" fillId="0" borderId="9" xfId="0" applyNumberFormat="1" applyFont="1" applyBorder="1" applyAlignment="1">
      <alignment horizontal="center" vertical="center"/>
    </xf>
    <xf numFmtId="9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0" fillId="0" borderId="0" xfId="0" applyNumberFormat="1" applyBorder="1" applyAlignment="1">
      <alignment horizontal="center"/>
    </xf>
    <xf numFmtId="4" fontId="1" fillId="0" borderId="0" xfId="0" applyNumberFormat="1" applyFont="1" applyAlignment="1">
      <alignment vertical="center"/>
    </xf>
    <xf numFmtId="3" fontId="10" fillId="0" borderId="9" xfId="0" applyNumberFormat="1" applyFont="1" applyBorder="1" applyAlignment="1">
      <alignment horizontal="center"/>
    </xf>
    <xf numFmtId="4" fontId="0" fillId="0" borderId="0" xfId="0" applyNumberFormat="1"/>
    <xf numFmtId="0" fontId="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9" fontId="1" fillId="0" borderId="11" xfId="0" applyNumberFormat="1" applyFont="1" applyBorder="1" applyAlignment="1">
      <alignment horizontal="center" vertical="center" wrapText="1"/>
    </xf>
    <xf numFmtId="164" fontId="11" fillId="0" borderId="11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9" fontId="18" fillId="0" borderId="0" xfId="0" applyNumberFormat="1" applyFont="1" applyAlignment="1">
      <alignment vertical="center"/>
    </xf>
    <xf numFmtId="49" fontId="19" fillId="0" borderId="0" xfId="0" applyNumberFormat="1" applyFont="1"/>
    <xf numFmtId="49" fontId="19" fillId="0" borderId="0" xfId="0" applyNumberFormat="1" applyFont="1" applyBorder="1" applyAlignment="1">
      <alignment horizontal="center"/>
    </xf>
    <xf numFmtId="49" fontId="4" fillId="0" borderId="0" xfId="0" applyNumberFormat="1" applyFont="1" applyAlignment="1">
      <alignment vertical="center"/>
    </xf>
    <xf numFmtId="0" fontId="1" fillId="0" borderId="0" xfId="0" applyFont="1"/>
    <xf numFmtId="0" fontId="5" fillId="0" borderId="0" xfId="0" applyFont="1"/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/>
    <xf numFmtId="0" fontId="5" fillId="0" borderId="13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1" fillId="0" borderId="5" xfId="0" applyFont="1" applyFill="1" applyBorder="1" applyAlignment="1">
      <alignment horizontal="left"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right" vertical="center" wrapText="1"/>
    </xf>
    <xf numFmtId="0" fontId="3" fillId="0" borderId="0" xfId="0" applyFont="1"/>
    <xf numFmtId="0" fontId="3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0" fontId="10" fillId="0" borderId="9" xfId="0" applyFont="1" applyFill="1" applyBorder="1"/>
    <xf numFmtId="0" fontId="4" fillId="0" borderId="9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/>
    </xf>
    <xf numFmtId="0" fontId="0" fillId="0" borderId="0" xfId="0" applyFont="1"/>
    <xf numFmtId="20" fontId="0" fillId="0" borderId="0" xfId="0" applyNumberFormat="1" applyFont="1" applyFill="1"/>
    <xf numFmtId="0" fontId="3" fillId="0" borderId="0" xfId="0" applyFont="1"/>
    <xf numFmtId="0" fontId="5" fillId="0" borderId="0" xfId="0" applyFont="1" applyAlignment="1">
      <alignment horizontal="center"/>
    </xf>
    <xf numFmtId="0" fontId="3" fillId="0" borderId="3" xfId="0" applyFont="1" applyBorder="1" applyAlignment="1">
      <alignment vertical="top" wrapText="1"/>
    </xf>
    <xf numFmtId="4" fontId="14" fillId="4" borderId="0" xfId="0" applyNumberFormat="1" applyFont="1" applyFill="1" applyAlignment="1">
      <alignment horizontal="center" vertical="center"/>
    </xf>
    <xf numFmtId="4" fontId="14" fillId="4" borderId="0" xfId="0" applyNumberFormat="1" applyFont="1" applyFill="1" applyAlignment="1">
      <alignment horizontal="center"/>
    </xf>
    <xf numFmtId="4" fontId="1" fillId="4" borderId="5" xfId="0" applyNumberFormat="1" applyFont="1" applyFill="1" applyBorder="1" applyAlignment="1">
      <alignment horizontal="center" vertical="center" wrapText="1"/>
    </xf>
    <xf numFmtId="49" fontId="5" fillId="4" borderId="13" xfId="0" applyNumberFormat="1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 shrinkToFi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0" fontId="1" fillId="4" borderId="12" xfId="0" applyNumberFormat="1" applyFont="1" applyFill="1" applyBorder="1" applyAlignment="1">
      <alignment horizontal="center" vertical="center" wrapText="1"/>
    </xf>
    <xf numFmtId="10" fontId="1" fillId="4" borderId="11" xfId="0" applyNumberFormat="1" applyFont="1" applyFill="1" applyBorder="1" applyAlignment="1">
      <alignment horizontal="center" vertical="center" wrapText="1"/>
    </xf>
    <xf numFmtId="2" fontId="1" fillId="4" borderId="7" xfId="0" applyNumberFormat="1" applyFont="1" applyFill="1" applyBorder="1" applyAlignment="1">
      <alignment horizontal="center" vertical="center" wrapText="1"/>
    </xf>
    <xf numFmtId="2" fontId="1" fillId="4" borderId="4" xfId="0" applyNumberFormat="1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5" fillId="0" borderId="0" xfId="0" applyFont="1" applyBorder="1" applyAlignment="1">
      <alignment horizontal="justify" wrapText="1"/>
    </xf>
  </cellXfs>
  <cellStyles count="5">
    <cellStyle name="40% - Accent1 2" xfId="4"/>
    <cellStyle name="Accent1 2" xfId="2"/>
    <cellStyle name="Normal 2" xfId="1"/>
    <cellStyle name="Обычный" xfId="0" builtinId="0"/>
    <cellStyle name="Обыч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rchenko_TV\AppData\Local\Microsoft\Windows\Temporary%20Internet%20Files\Content.Outlook\417WL1RN\&#1086;&#1090;&#1095;&#1077;&#1090;%20&#1076;&#1077;&#1085;&#1100;&#1075;&#1080;%2020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вод (деньги)"/>
      <sheetName val="Свод (время, качество)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Лист2"/>
    </sheetNames>
    <sheetDataSet>
      <sheetData sheetId="0">
        <row r="18">
          <cell r="E18">
            <v>12511396.360000001</v>
          </cell>
          <cell r="F18">
            <v>12463396.360000001</v>
          </cell>
          <cell r="G18">
            <v>14184767.798</v>
          </cell>
          <cell r="H18">
            <v>652887.30800000008</v>
          </cell>
          <cell r="I18">
            <v>93117.872000000003</v>
          </cell>
          <cell r="J18">
            <v>118931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6"/>
  <sheetViews>
    <sheetView tabSelected="1" topLeftCell="A19" zoomScaleNormal="100" workbookViewId="0">
      <selection activeCell="G19" sqref="G19"/>
    </sheetView>
  </sheetViews>
  <sheetFormatPr defaultRowHeight="15"/>
  <cols>
    <col min="1" max="1" width="4.140625" customWidth="1"/>
    <col min="2" max="2" width="27.85546875" customWidth="1"/>
    <col min="3" max="3" width="13.42578125" customWidth="1"/>
    <col min="4" max="4" width="5" bestFit="1" customWidth="1"/>
    <col min="5" max="5" width="9.85546875" customWidth="1"/>
    <col min="6" max="6" width="19.85546875" customWidth="1"/>
    <col min="7" max="7" width="12.85546875" customWidth="1"/>
    <col min="8" max="8" width="10" customWidth="1"/>
    <col min="9" max="9" width="12.42578125" bestFit="1" customWidth="1"/>
    <col min="10" max="10" width="15.140625" bestFit="1" customWidth="1"/>
    <col min="11" max="11" width="12.140625" customWidth="1"/>
  </cols>
  <sheetData>
    <row r="1" spans="1:11" ht="15.75">
      <c r="A1" s="84" t="s">
        <v>43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1" ht="15.75">
      <c r="A2" s="84" t="s">
        <v>50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ht="15.75">
      <c r="A3" s="84" t="s">
        <v>84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ht="15.75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ht="35.25" customHeight="1">
      <c r="A5" s="82" t="s">
        <v>46</v>
      </c>
      <c r="B5" s="83"/>
      <c r="C5" s="83"/>
      <c r="D5" s="83"/>
      <c r="E5" s="83"/>
      <c r="F5" s="83"/>
      <c r="G5" s="83"/>
      <c r="H5" s="83"/>
      <c r="I5" s="83"/>
      <c r="J5" s="83"/>
      <c r="K5" s="83"/>
    </row>
    <row r="6" spans="1:11" ht="35.25" customHeight="1">
      <c r="A6" s="82" t="s">
        <v>47</v>
      </c>
      <c r="B6" s="82"/>
      <c r="C6" s="82"/>
      <c r="D6" s="82"/>
      <c r="E6" s="82"/>
      <c r="F6" s="82"/>
      <c r="G6" s="82"/>
      <c r="H6" s="82"/>
      <c r="I6" s="82"/>
      <c r="J6" s="82"/>
      <c r="K6" s="82"/>
    </row>
    <row r="7" spans="1:11" ht="17.25" customHeight="1">
      <c r="A7" s="82" t="s">
        <v>48</v>
      </c>
      <c r="B7" s="82"/>
      <c r="C7" s="82"/>
      <c r="D7" s="82"/>
      <c r="E7" s="82"/>
      <c r="F7" s="82"/>
      <c r="G7" s="82"/>
      <c r="H7" s="82"/>
      <c r="I7" s="82"/>
      <c r="J7" s="82"/>
      <c r="K7" s="82"/>
    </row>
    <row r="8" spans="1:11" ht="17.25" customHeight="1">
      <c r="A8" s="82" t="s">
        <v>49</v>
      </c>
      <c r="B8" s="82"/>
      <c r="C8" s="82"/>
      <c r="D8" s="82"/>
      <c r="E8" s="82"/>
      <c r="F8" s="82"/>
      <c r="G8" s="82"/>
      <c r="H8" s="82"/>
      <c r="I8" s="82"/>
      <c r="J8" s="82"/>
      <c r="K8" s="82"/>
    </row>
    <row r="9" spans="1:11" s="15" customFormat="1" ht="42" customHeight="1">
      <c r="A9" s="85" t="s">
        <v>81</v>
      </c>
      <c r="B9" s="85"/>
      <c r="C9" s="85"/>
      <c r="D9" s="85"/>
      <c r="E9" s="85"/>
      <c r="F9" s="85"/>
      <c r="G9" s="85"/>
      <c r="H9" s="85"/>
      <c r="I9" s="85"/>
      <c r="J9" s="85"/>
      <c r="K9" s="85"/>
    </row>
    <row r="10" spans="1:11" ht="30" customHeight="1">
      <c r="A10" s="82" t="s">
        <v>82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</row>
    <row r="11" spans="1:11" ht="7.5" customHeight="1">
      <c r="A11" s="9"/>
    </row>
    <row r="12" spans="1:11" ht="15.75">
      <c r="A12" s="88" t="s">
        <v>52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</row>
    <row r="13" spans="1:11" ht="6.75" customHeight="1" thickBot="1">
      <c r="A13" s="9"/>
    </row>
    <row r="14" spans="1:11" ht="24" customHeight="1" thickBot="1">
      <c r="A14" s="89" t="s">
        <v>11</v>
      </c>
      <c r="B14" s="89" t="s">
        <v>12</v>
      </c>
      <c r="C14" s="91" t="s">
        <v>13</v>
      </c>
      <c r="D14" s="92"/>
      <c r="E14" s="86" t="s">
        <v>14</v>
      </c>
      <c r="F14" s="93"/>
      <c r="G14" s="93"/>
      <c r="H14" s="93"/>
      <c r="I14" s="93"/>
      <c r="J14" s="93"/>
      <c r="K14" s="87"/>
    </row>
    <row r="15" spans="1:11" ht="48" thickBot="1">
      <c r="A15" s="90"/>
      <c r="B15" s="90"/>
      <c r="C15" s="10" t="s">
        <v>15</v>
      </c>
      <c r="D15" s="10" t="s">
        <v>16</v>
      </c>
      <c r="E15" s="86" t="s">
        <v>17</v>
      </c>
      <c r="F15" s="87"/>
      <c r="G15" s="86" t="s">
        <v>18</v>
      </c>
      <c r="H15" s="87"/>
      <c r="I15" s="4" t="s">
        <v>19</v>
      </c>
      <c r="J15" s="4" t="s">
        <v>20</v>
      </c>
      <c r="K15" s="4" t="s">
        <v>21</v>
      </c>
    </row>
    <row r="16" spans="1:11" ht="15.75" thickBot="1">
      <c r="A16" s="43">
        <v>1</v>
      </c>
      <c r="B16" s="3">
        <v>2</v>
      </c>
      <c r="C16" s="3">
        <v>3</v>
      </c>
      <c r="D16" s="3">
        <v>4</v>
      </c>
      <c r="E16" s="94">
        <v>5</v>
      </c>
      <c r="F16" s="95"/>
      <c r="G16" s="94">
        <v>6</v>
      </c>
      <c r="H16" s="95"/>
      <c r="I16" s="3">
        <v>7</v>
      </c>
      <c r="J16" s="3">
        <v>8</v>
      </c>
      <c r="K16" s="3">
        <v>9</v>
      </c>
    </row>
    <row r="17" spans="1:11" ht="58.5" customHeight="1" thickBot="1">
      <c r="A17" s="42">
        <v>1</v>
      </c>
      <c r="B17" s="44" t="s">
        <v>53</v>
      </c>
      <c r="C17" s="45" t="s">
        <v>24</v>
      </c>
      <c r="D17" s="45">
        <v>744</v>
      </c>
      <c r="E17" s="96" t="s">
        <v>39</v>
      </c>
      <c r="F17" s="97"/>
      <c r="G17" s="108">
        <v>0.999</v>
      </c>
      <c r="H17" s="109"/>
      <c r="I17" s="46">
        <v>0</v>
      </c>
      <c r="J17" s="47"/>
      <c r="K17" s="18"/>
    </row>
    <row r="18" spans="1:11" ht="27" customHeight="1" thickBot="1">
      <c r="A18" s="48">
        <v>2</v>
      </c>
      <c r="B18" s="14" t="s">
        <v>54</v>
      </c>
      <c r="C18" s="40" t="s">
        <v>23</v>
      </c>
      <c r="D18" s="40">
        <v>355</v>
      </c>
      <c r="E18" s="86" t="s">
        <v>25</v>
      </c>
      <c r="F18" s="87"/>
      <c r="G18" s="110">
        <v>0.33</v>
      </c>
      <c r="H18" s="111"/>
      <c r="I18" s="17">
        <v>0</v>
      </c>
      <c r="J18" s="20"/>
      <c r="K18" s="41"/>
    </row>
    <row r="19" spans="1:11" ht="6.75" customHeight="1">
      <c r="A19" s="2"/>
    </row>
    <row r="20" spans="1:11" ht="15.75">
      <c r="A20" s="88" t="s">
        <v>55</v>
      </c>
      <c r="B20" s="88"/>
      <c r="C20" s="88"/>
      <c r="D20" s="88"/>
      <c r="E20" s="88"/>
      <c r="F20" s="88"/>
      <c r="G20" s="88"/>
      <c r="H20" s="88"/>
      <c r="I20" s="88"/>
      <c r="J20" s="88"/>
      <c r="K20" s="88"/>
    </row>
    <row r="21" spans="1:11" ht="5.25" customHeight="1" thickBot="1">
      <c r="A21" s="11"/>
    </row>
    <row r="22" spans="1:11" ht="47.25" customHeight="1" thickBot="1">
      <c r="A22" s="89" t="s">
        <v>11</v>
      </c>
      <c r="B22" s="89" t="s">
        <v>22</v>
      </c>
      <c r="C22" s="86" t="s">
        <v>13</v>
      </c>
      <c r="D22" s="87"/>
      <c r="E22" s="86" t="s">
        <v>14</v>
      </c>
      <c r="F22" s="93"/>
      <c r="G22" s="93"/>
      <c r="H22" s="93"/>
      <c r="I22" s="93"/>
      <c r="J22" s="93"/>
      <c r="K22" s="87"/>
    </row>
    <row r="23" spans="1:11" ht="57.75" customHeight="1" thickBot="1">
      <c r="A23" s="90"/>
      <c r="B23" s="90"/>
      <c r="C23" s="10" t="s">
        <v>15</v>
      </c>
      <c r="D23" s="10" t="s">
        <v>16</v>
      </c>
      <c r="E23" s="86" t="s">
        <v>17</v>
      </c>
      <c r="F23" s="87"/>
      <c r="G23" s="4" t="s">
        <v>18</v>
      </c>
      <c r="H23" s="4" t="s">
        <v>34</v>
      </c>
      <c r="I23" s="4" t="s">
        <v>19</v>
      </c>
      <c r="J23" s="4" t="s">
        <v>20</v>
      </c>
      <c r="K23" s="4" t="s">
        <v>21</v>
      </c>
    </row>
    <row r="24" spans="1:11" ht="15.75" thickBot="1">
      <c r="A24" s="13">
        <v>1</v>
      </c>
      <c r="B24" s="3">
        <v>2</v>
      </c>
      <c r="C24" s="3">
        <v>3</v>
      </c>
      <c r="D24" s="3">
        <v>4</v>
      </c>
      <c r="E24" s="3">
        <v>5</v>
      </c>
      <c r="F24" s="3">
        <v>6</v>
      </c>
      <c r="G24" s="3">
        <v>7</v>
      </c>
      <c r="H24" s="3">
        <v>8</v>
      </c>
      <c r="I24" s="3">
        <v>9</v>
      </c>
      <c r="J24" s="3">
        <v>10</v>
      </c>
      <c r="K24" s="18">
        <v>11</v>
      </c>
    </row>
    <row r="25" spans="1:11" ht="26.25" customHeight="1" thickBot="1">
      <c r="A25" s="89">
        <v>1</v>
      </c>
      <c r="B25" s="89" t="s">
        <v>30</v>
      </c>
      <c r="C25" s="89" t="s">
        <v>31</v>
      </c>
      <c r="D25" s="99" t="s">
        <v>56</v>
      </c>
      <c r="E25" s="21">
        <v>28200</v>
      </c>
      <c r="F25" s="65" t="s">
        <v>26</v>
      </c>
      <c r="G25" s="66">
        <v>20606</v>
      </c>
      <c r="H25" s="67">
        <f>G25/E25*100</f>
        <v>73.070921985815602</v>
      </c>
      <c r="I25" s="34">
        <v>0.05</v>
      </c>
      <c r="J25" s="31">
        <f>H25-100</f>
        <v>-26.929078014184398</v>
      </c>
      <c r="K25" s="105" t="s">
        <v>88</v>
      </c>
    </row>
    <row r="26" spans="1:11" ht="16.5" thickBot="1">
      <c r="A26" s="98"/>
      <c r="B26" s="98"/>
      <c r="C26" s="98"/>
      <c r="D26" s="100"/>
      <c r="E26" s="21">
        <v>13400</v>
      </c>
      <c r="F26" s="65" t="s">
        <v>27</v>
      </c>
      <c r="G26" s="66">
        <v>8923</v>
      </c>
      <c r="H26" s="67">
        <f t="shared" ref="H26:H28" si="0">G26/E26*100</f>
        <v>66.589552238805965</v>
      </c>
      <c r="I26" s="34">
        <v>0.05</v>
      </c>
      <c r="J26" s="31">
        <f t="shared" ref="J26:J28" si="1">H26-100</f>
        <v>-33.410447761194035</v>
      </c>
      <c r="K26" s="106"/>
    </row>
    <row r="27" spans="1:11" ht="26.25" thickBot="1">
      <c r="A27" s="98"/>
      <c r="B27" s="98"/>
      <c r="C27" s="98"/>
      <c r="D27" s="100"/>
      <c r="E27" s="21">
        <v>700</v>
      </c>
      <c r="F27" s="65" t="s">
        <v>28</v>
      </c>
      <c r="G27" s="66">
        <v>508</v>
      </c>
      <c r="H27" s="67">
        <f t="shared" si="0"/>
        <v>72.571428571428569</v>
      </c>
      <c r="I27" s="34">
        <v>0.05</v>
      </c>
      <c r="J27" s="31">
        <f t="shared" si="1"/>
        <v>-27.428571428571431</v>
      </c>
      <c r="K27" s="107"/>
    </row>
    <row r="28" spans="1:11" ht="16.5" thickBot="1">
      <c r="A28" s="98"/>
      <c r="B28" s="98"/>
      <c r="C28" s="98"/>
      <c r="D28" s="100"/>
      <c r="E28" s="27">
        <f>SUM(E25:E27)</f>
        <v>42300</v>
      </c>
      <c r="F28" s="68" t="s">
        <v>29</v>
      </c>
      <c r="G28" s="69">
        <f>SUM(G25:G27)</f>
        <v>30037</v>
      </c>
      <c r="H28" s="67">
        <f t="shared" si="0"/>
        <v>71.009456264775423</v>
      </c>
      <c r="I28" s="34">
        <v>0.05</v>
      </c>
      <c r="J28" s="31">
        <f t="shared" si="1"/>
        <v>-28.990543735224577</v>
      </c>
      <c r="K28" s="76"/>
    </row>
    <row r="29" spans="1:11" ht="40.5" customHeight="1" thickBot="1">
      <c r="A29" s="98"/>
      <c r="B29" s="98"/>
      <c r="C29" s="98"/>
      <c r="D29" s="100"/>
      <c r="E29" s="33">
        <v>6400</v>
      </c>
      <c r="F29" s="70" t="s">
        <v>40</v>
      </c>
      <c r="G29" s="71">
        <v>6087</v>
      </c>
      <c r="H29" s="67">
        <f>G29/E29*100</f>
        <v>95.109375</v>
      </c>
      <c r="I29" s="34">
        <v>0.05</v>
      </c>
      <c r="J29" s="31">
        <f>H29-100</f>
        <v>-4.890625</v>
      </c>
      <c r="K29" s="102" t="s">
        <v>88</v>
      </c>
    </row>
    <row r="30" spans="1:11" ht="40.5" customHeight="1" thickBot="1">
      <c r="A30" s="98"/>
      <c r="B30" s="98"/>
      <c r="C30" s="98"/>
      <c r="D30" s="100"/>
      <c r="E30" s="33">
        <v>5600</v>
      </c>
      <c r="F30" s="70" t="s">
        <v>41</v>
      </c>
      <c r="G30" s="71">
        <v>4784</v>
      </c>
      <c r="H30" s="67">
        <f>G30/E30*100</f>
        <v>85.428571428571431</v>
      </c>
      <c r="I30" s="34">
        <v>0.05</v>
      </c>
      <c r="J30" s="31">
        <f t="shared" ref="J30:J31" si="2">H30-100</f>
        <v>-14.571428571428569</v>
      </c>
      <c r="K30" s="103"/>
    </row>
    <row r="31" spans="1:11" ht="46.5" customHeight="1" thickBot="1">
      <c r="A31" s="98"/>
      <c r="B31" s="98"/>
      <c r="C31" s="98"/>
      <c r="D31" s="100"/>
      <c r="E31" s="33">
        <v>2000</v>
      </c>
      <c r="F31" s="70" t="s">
        <v>42</v>
      </c>
      <c r="G31" s="71">
        <v>1473</v>
      </c>
      <c r="H31" s="67">
        <f>G31/E31*100</f>
        <v>73.650000000000006</v>
      </c>
      <c r="I31" s="34">
        <v>0.05</v>
      </c>
      <c r="J31" s="31">
        <f t="shared" si="2"/>
        <v>-26.349999999999994</v>
      </c>
      <c r="K31" s="104"/>
    </row>
    <row r="32" spans="1:11" ht="16.5" thickBot="1">
      <c r="A32" s="90"/>
      <c r="B32" s="90"/>
      <c r="C32" s="90"/>
      <c r="D32" s="101"/>
      <c r="E32" s="38">
        <f>SUM(E29:E31)</f>
        <v>14000</v>
      </c>
      <c r="F32" s="68" t="s">
        <v>29</v>
      </c>
      <c r="G32" s="69">
        <f>SUM(G29:G31)</f>
        <v>12344</v>
      </c>
      <c r="H32" s="67">
        <f>G32/E32*100</f>
        <v>88.171428571428564</v>
      </c>
      <c r="I32" s="34">
        <v>0.05</v>
      </c>
      <c r="J32" s="31">
        <f>H32-100</f>
        <v>-11.828571428571436</v>
      </c>
      <c r="K32" s="16"/>
    </row>
    <row r="34" spans="1:8">
      <c r="A34" s="19" t="s">
        <v>33</v>
      </c>
    </row>
    <row r="35" spans="1:8" s="72" customFormat="1">
      <c r="A35" s="64" t="s">
        <v>78</v>
      </c>
      <c r="H35" s="73"/>
    </row>
    <row r="36" spans="1:8">
      <c r="A36" s="19" t="s">
        <v>79</v>
      </c>
    </row>
  </sheetData>
  <mergeCells count="34">
    <mergeCell ref="G16:H16"/>
    <mergeCell ref="G17:H17"/>
    <mergeCell ref="A20:K20"/>
    <mergeCell ref="E18:F18"/>
    <mergeCell ref="G18:H18"/>
    <mergeCell ref="A25:A32"/>
    <mergeCell ref="B25:B32"/>
    <mergeCell ref="C25:C32"/>
    <mergeCell ref="D25:D32"/>
    <mergeCell ref="K29:K31"/>
    <mergeCell ref="K25:K27"/>
    <mergeCell ref="A9:K9"/>
    <mergeCell ref="E23:F23"/>
    <mergeCell ref="A12:K12"/>
    <mergeCell ref="A14:A15"/>
    <mergeCell ref="B14:B15"/>
    <mergeCell ref="C14:D14"/>
    <mergeCell ref="E14:K14"/>
    <mergeCell ref="E15:F15"/>
    <mergeCell ref="E16:F16"/>
    <mergeCell ref="E17:F17"/>
    <mergeCell ref="G15:H15"/>
    <mergeCell ref="A10:K10"/>
    <mergeCell ref="A22:A23"/>
    <mergeCell ref="B22:B23"/>
    <mergeCell ref="C22:D22"/>
    <mergeCell ref="E22:K22"/>
    <mergeCell ref="A5:K5"/>
    <mergeCell ref="A6:K6"/>
    <mergeCell ref="A7:K7"/>
    <mergeCell ref="A8:K8"/>
    <mergeCell ref="A1:K1"/>
    <mergeCell ref="A2:K2"/>
    <mergeCell ref="A3:K3"/>
  </mergeCells>
  <printOptions horizontalCentered="1"/>
  <pageMargins left="0" right="0" top="0.74803149606299213" bottom="0.74803149606299213" header="0.31496062992125984" footer="0.31496062992125984"/>
  <pageSetup paperSize="9" orientation="landscape" r:id="rId1"/>
  <rowBreaks count="1" manualBreakCount="1">
    <brk id="1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3"/>
  <sheetViews>
    <sheetView topLeftCell="A4" zoomScaleNormal="100" workbookViewId="0">
      <selection activeCell="H9" sqref="H9"/>
    </sheetView>
  </sheetViews>
  <sheetFormatPr defaultRowHeight="15"/>
  <cols>
    <col min="1" max="1" width="4.140625" customWidth="1"/>
    <col min="2" max="2" width="35.28515625" customWidth="1"/>
    <col min="3" max="3" width="14.140625" customWidth="1"/>
    <col min="4" max="4" width="16.7109375" customWidth="1"/>
    <col min="5" max="5" width="14.28515625" customWidth="1"/>
    <col min="6" max="6" width="16" customWidth="1"/>
    <col min="7" max="7" width="18.28515625" customWidth="1"/>
    <col min="8" max="8" width="15.5703125" customWidth="1"/>
    <col min="9" max="9" width="11.140625" customWidth="1"/>
  </cols>
  <sheetData>
    <row r="1" spans="1:9" ht="15.75">
      <c r="A1" s="28" t="s">
        <v>57</v>
      </c>
      <c r="B1" s="28"/>
      <c r="C1" s="28"/>
      <c r="D1" s="28"/>
      <c r="E1" s="28"/>
      <c r="F1" s="28"/>
      <c r="G1" s="28"/>
      <c r="H1" s="37"/>
      <c r="I1" s="28"/>
    </row>
    <row r="2" spans="1:9" ht="12.75" customHeight="1">
      <c r="A2" s="2"/>
    </row>
    <row r="3" spans="1:9" s="6" customFormat="1" ht="20.25" customHeight="1">
      <c r="A3" s="114" t="s">
        <v>36</v>
      </c>
      <c r="B3" s="114"/>
      <c r="C3" s="114"/>
      <c r="D3" s="114"/>
      <c r="E3" s="114"/>
      <c r="F3" s="114"/>
      <c r="G3" s="114"/>
      <c r="H3" s="77">
        <v>26365438.710000001</v>
      </c>
    </row>
    <row r="4" spans="1:9" s="6" customFormat="1" ht="20.25" customHeight="1">
      <c r="A4" s="5" t="s">
        <v>58</v>
      </c>
      <c r="B4" s="5"/>
      <c r="C4" s="5"/>
      <c r="D4" s="26"/>
      <c r="E4" s="5"/>
      <c r="H4" s="77">
        <v>1386322.59</v>
      </c>
      <c r="I4" s="36"/>
    </row>
    <row r="5" spans="1:9" s="50" customFormat="1" ht="20.25" customHeight="1">
      <c r="A5" s="49" t="s">
        <v>44</v>
      </c>
      <c r="B5" s="49"/>
      <c r="C5" s="49"/>
      <c r="D5" s="26"/>
      <c r="E5" s="49"/>
      <c r="H5" s="77">
        <f>H4</f>
        <v>1386322.59</v>
      </c>
      <c r="I5" s="51"/>
    </row>
    <row r="6" spans="1:9" s="6" customFormat="1" ht="20.25" customHeight="1">
      <c r="A6" s="5" t="s">
        <v>38</v>
      </c>
      <c r="E6" s="29"/>
      <c r="H6" s="78">
        <f>H3-H4</f>
        <v>24979116.120000001</v>
      </c>
      <c r="I6" s="7"/>
    </row>
    <row r="7" spans="1:9" s="6" customFormat="1" ht="20.25" customHeight="1">
      <c r="A7" s="52" t="s">
        <v>37</v>
      </c>
      <c r="E7" s="30"/>
      <c r="H7" s="77">
        <v>26293806.140000001</v>
      </c>
      <c r="I7" s="7"/>
    </row>
    <row r="8" spans="1:9" s="6" customFormat="1" ht="20.25" customHeight="1">
      <c r="A8" s="5" t="s">
        <v>59</v>
      </c>
      <c r="D8" s="25"/>
      <c r="E8" s="32"/>
      <c r="H8" s="77">
        <f>H9</f>
        <v>1314690.0199999996</v>
      </c>
      <c r="I8" s="36"/>
    </row>
    <row r="9" spans="1:9" s="50" customFormat="1" ht="20.25" customHeight="1">
      <c r="A9" s="49" t="s">
        <v>44</v>
      </c>
      <c r="D9" s="25"/>
      <c r="E9" s="30"/>
      <c r="H9" s="77">
        <f>H7-H10</f>
        <v>1314690.0199999996</v>
      </c>
      <c r="I9" s="51"/>
    </row>
    <row r="10" spans="1:9" s="6" customFormat="1" ht="20.25" customHeight="1">
      <c r="A10" s="5" t="s">
        <v>35</v>
      </c>
      <c r="D10" s="29"/>
      <c r="H10" s="78">
        <f>H6</f>
        <v>24979116.120000001</v>
      </c>
      <c r="I10" s="36"/>
    </row>
    <row r="11" spans="1:9" ht="16.5" thickBot="1">
      <c r="A11" s="1"/>
      <c r="H11" s="8"/>
      <c r="I11" s="8"/>
    </row>
    <row r="12" spans="1:9" ht="15.75" thickBot="1">
      <c r="A12" s="102" t="s">
        <v>0</v>
      </c>
      <c r="B12" s="102" t="s">
        <v>1</v>
      </c>
      <c r="C12" s="94" t="s">
        <v>2</v>
      </c>
      <c r="D12" s="113"/>
      <c r="E12" s="113"/>
      <c r="F12" s="113"/>
      <c r="G12" s="95"/>
      <c r="H12" s="102" t="s">
        <v>3</v>
      </c>
      <c r="I12" s="102" t="s">
        <v>4</v>
      </c>
    </row>
    <row r="13" spans="1:9" ht="15.75" thickBot="1">
      <c r="A13" s="103"/>
      <c r="B13" s="103"/>
      <c r="C13" s="102" t="s">
        <v>5</v>
      </c>
      <c r="D13" s="94" t="s">
        <v>6</v>
      </c>
      <c r="E13" s="113"/>
      <c r="F13" s="113"/>
      <c r="G13" s="95"/>
      <c r="H13" s="103"/>
      <c r="I13" s="103"/>
    </row>
    <row r="14" spans="1:9" ht="77.25" thickBot="1">
      <c r="A14" s="104"/>
      <c r="B14" s="104"/>
      <c r="C14" s="104"/>
      <c r="D14" s="3" t="s">
        <v>7</v>
      </c>
      <c r="E14" s="3" t="s">
        <v>8</v>
      </c>
      <c r="F14" s="3" t="s">
        <v>51</v>
      </c>
      <c r="G14" s="3" t="s">
        <v>9</v>
      </c>
      <c r="H14" s="104"/>
      <c r="I14" s="104"/>
    </row>
    <row r="15" spans="1:9" ht="99.75" customHeight="1" thickBot="1">
      <c r="A15" s="12">
        <v>1</v>
      </c>
      <c r="B15" s="60" t="s">
        <v>45</v>
      </c>
      <c r="C15" s="61">
        <f>D15+F15</f>
        <v>26696164.158</v>
      </c>
      <c r="D15" s="61">
        <f>'[1]Свод (деньги)'!$E$18</f>
        <v>12511396.360000001</v>
      </c>
      <c r="E15" s="61">
        <f>'[1]Свод (деньги)'!$F$18</f>
        <v>12463396.360000001</v>
      </c>
      <c r="F15" s="61">
        <f>'[1]Свод (деньги)'!$G$18</f>
        <v>14184767.798</v>
      </c>
      <c r="G15" s="61">
        <f>'[1]Свод (деньги)'!$H$18</f>
        <v>652887.30800000008</v>
      </c>
      <c r="H15" s="61">
        <f>'[1]Свод (деньги)'!$I$18</f>
        <v>93117.872000000003</v>
      </c>
      <c r="I15" s="79">
        <f>'[1]Свод (деньги)'!$J$18</f>
        <v>118931</v>
      </c>
    </row>
    <row r="16" spans="1:9" ht="16.5" thickBot="1">
      <c r="A16" s="62"/>
      <c r="B16" s="60" t="s">
        <v>85</v>
      </c>
      <c r="C16" s="61">
        <f t="shared" ref="C16:I16" si="0">C15/42381</f>
        <v>629.90878360586112</v>
      </c>
      <c r="D16" s="61">
        <f t="shared" si="0"/>
        <v>295.21239140180745</v>
      </c>
      <c r="E16" s="61">
        <f t="shared" si="0"/>
        <v>294.07980840470969</v>
      </c>
      <c r="F16" s="61">
        <f t="shared" si="0"/>
        <v>334.69639220405372</v>
      </c>
      <c r="G16" s="61">
        <f t="shared" si="0"/>
        <v>15.405188834619288</v>
      </c>
      <c r="H16" s="61">
        <f t="shared" si="0"/>
        <v>2.1971608031901089</v>
      </c>
      <c r="I16" s="61">
        <f t="shared" si="0"/>
        <v>2.8062339255798587</v>
      </c>
    </row>
    <row r="17" spans="1:9" ht="16.5" thickBot="1">
      <c r="A17" s="62"/>
      <c r="B17" s="63" t="s">
        <v>10</v>
      </c>
      <c r="C17" s="61">
        <f>C15</f>
        <v>26696164.158</v>
      </c>
      <c r="D17" s="61">
        <f>D15</f>
        <v>12511396.360000001</v>
      </c>
      <c r="E17" s="61">
        <f t="shared" ref="E17:I17" si="1">E15</f>
        <v>12463396.360000001</v>
      </c>
      <c r="F17" s="61">
        <f t="shared" si="1"/>
        <v>14184767.798</v>
      </c>
      <c r="G17" s="61">
        <f t="shared" si="1"/>
        <v>652887.30800000008</v>
      </c>
      <c r="H17" s="61">
        <f t="shared" si="1"/>
        <v>93117.872000000003</v>
      </c>
      <c r="I17" s="61">
        <f t="shared" si="1"/>
        <v>118931</v>
      </c>
    </row>
    <row r="18" spans="1:9" ht="15.75">
      <c r="A18" s="112" t="s">
        <v>86</v>
      </c>
      <c r="B18" s="112"/>
      <c r="C18" s="112"/>
      <c r="D18" s="112"/>
      <c r="E18" s="112"/>
      <c r="F18" s="112"/>
      <c r="G18" s="112"/>
      <c r="H18" s="112"/>
      <c r="I18" s="112"/>
    </row>
    <row r="19" spans="1:9" ht="14.25" customHeight="1">
      <c r="A19" s="1"/>
    </row>
    <row r="20" spans="1:9">
      <c r="A20" s="22" t="s">
        <v>32</v>
      </c>
      <c r="B20" s="22"/>
      <c r="C20" s="39"/>
    </row>
    <row r="21" spans="1:9">
      <c r="A21" s="23" t="s">
        <v>87</v>
      </c>
      <c r="B21" s="24"/>
      <c r="H21" s="39"/>
    </row>
    <row r="22" spans="1:9">
      <c r="A22" s="23" t="s">
        <v>80</v>
      </c>
      <c r="B22" s="24"/>
      <c r="H22" s="39"/>
    </row>
    <row r="23" spans="1:9" ht="14.25" customHeight="1">
      <c r="A23" s="1"/>
      <c r="B23" s="11"/>
      <c r="G23" s="39"/>
    </row>
  </sheetData>
  <mergeCells count="9">
    <mergeCell ref="A18:I18"/>
    <mergeCell ref="I12:I14"/>
    <mergeCell ref="C13:C14"/>
    <mergeCell ref="D13:G13"/>
    <mergeCell ref="A3:G3"/>
    <mergeCell ref="A12:A14"/>
    <mergeCell ref="B12:B14"/>
    <mergeCell ref="C12:G12"/>
    <mergeCell ref="H12:H14"/>
  </mergeCells>
  <printOptions horizontalCentered="1"/>
  <pageMargins left="0" right="0" top="0.74803149606299213" bottom="0.35433070866141736" header="0.31496062992125984" footer="0.11811023622047245"/>
  <pageSetup paperSize="9" scale="9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22"/>
  <sheetViews>
    <sheetView workbookViewId="0">
      <selection activeCell="B5" sqref="B5:B14"/>
    </sheetView>
  </sheetViews>
  <sheetFormatPr defaultColWidth="9.140625" defaultRowHeight="15"/>
  <cols>
    <col min="1" max="1" width="16" style="54" customWidth="1"/>
    <col min="2" max="2" width="22" style="54" customWidth="1"/>
    <col min="3" max="3" width="22.5703125" style="54" customWidth="1"/>
    <col min="4" max="4" width="24.7109375" style="54" customWidth="1"/>
    <col min="5" max="16384" width="9.140625" style="54"/>
  </cols>
  <sheetData>
    <row r="1" spans="1:4">
      <c r="A1" s="119" t="s">
        <v>76</v>
      </c>
      <c r="B1" s="119"/>
      <c r="C1" s="119"/>
      <c r="D1" s="119"/>
    </row>
    <row r="2" spans="1:4" s="53" customFormat="1" ht="15.75"/>
    <row r="3" spans="1:4" ht="35.25" customHeight="1">
      <c r="A3" s="117" t="s">
        <v>83</v>
      </c>
      <c r="B3" s="115" t="s">
        <v>72</v>
      </c>
      <c r="C3" s="116"/>
      <c r="D3" s="116"/>
    </row>
    <row r="4" spans="1:4" ht="36" customHeight="1">
      <c r="A4" s="118"/>
      <c r="B4" s="55" t="s">
        <v>73</v>
      </c>
      <c r="C4" s="55" t="s">
        <v>74</v>
      </c>
      <c r="D4" s="55" t="s">
        <v>75</v>
      </c>
    </row>
    <row r="5" spans="1:4" ht="21.75" customHeight="1">
      <c r="A5" s="56" t="s">
        <v>60</v>
      </c>
      <c r="B5" s="57">
        <v>99.58</v>
      </c>
      <c r="C5" s="57">
        <v>99.98</v>
      </c>
      <c r="D5" s="57">
        <v>100</v>
      </c>
    </row>
    <row r="6" spans="1:4" ht="21.75" customHeight="1">
      <c r="A6" s="56" t="s">
        <v>61</v>
      </c>
      <c r="B6" s="57">
        <v>99.92</v>
      </c>
      <c r="C6" s="57">
        <v>99.51</v>
      </c>
      <c r="D6" s="57">
        <v>100</v>
      </c>
    </row>
    <row r="7" spans="1:4" ht="21.75" customHeight="1">
      <c r="A7" s="56" t="s">
        <v>62</v>
      </c>
      <c r="B7" s="57">
        <v>99.9</v>
      </c>
      <c r="C7" s="57">
        <v>99.64</v>
      </c>
      <c r="D7" s="57">
        <v>100</v>
      </c>
    </row>
    <row r="8" spans="1:4" ht="21.75" customHeight="1">
      <c r="A8" s="56" t="s">
        <v>63</v>
      </c>
      <c r="B8" s="57">
        <v>100</v>
      </c>
      <c r="C8" s="57">
        <v>100</v>
      </c>
      <c r="D8" s="57">
        <v>0</v>
      </c>
    </row>
    <row r="9" spans="1:4" ht="21.75" customHeight="1">
      <c r="A9" s="56" t="s">
        <v>64</v>
      </c>
      <c r="B9" s="80">
        <v>100</v>
      </c>
      <c r="C9" s="81">
        <v>96.44</v>
      </c>
      <c r="D9" s="81">
        <v>100</v>
      </c>
    </row>
    <row r="10" spans="1:4" ht="21.75" customHeight="1">
      <c r="A10" s="56" t="s">
        <v>65</v>
      </c>
      <c r="B10" s="81">
        <v>99.72</v>
      </c>
      <c r="C10" s="81">
        <v>99.28</v>
      </c>
      <c r="D10" s="81">
        <v>100</v>
      </c>
    </row>
    <row r="11" spans="1:4" ht="21.75" customHeight="1">
      <c r="A11" s="56" t="s">
        <v>66</v>
      </c>
      <c r="B11" s="57">
        <v>100</v>
      </c>
      <c r="C11" s="57">
        <v>98.95</v>
      </c>
      <c r="D11" s="57">
        <v>100</v>
      </c>
    </row>
    <row r="12" spans="1:4" ht="21.75" customHeight="1">
      <c r="A12" s="56" t="s">
        <v>67</v>
      </c>
      <c r="B12" s="57">
        <v>100</v>
      </c>
      <c r="C12" s="57">
        <v>99.18</v>
      </c>
      <c r="D12" s="57">
        <v>100</v>
      </c>
    </row>
    <row r="13" spans="1:4" ht="21.75" customHeight="1">
      <c r="A13" s="56" t="s">
        <v>68</v>
      </c>
      <c r="B13" s="57">
        <v>99.96</v>
      </c>
      <c r="C13" s="57">
        <v>99.05</v>
      </c>
      <c r="D13" s="57">
        <v>100</v>
      </c>
    </row>
    <row r="14" spans="1:4" ht="21.75" customHeight="1">
      <c r="A14" s="56" t="s">
        <v>69</v>
      </c>
      <c r="B14" s="57">
        <v>99.95</v>
      </c>
      <c r="C14" s="75">
        <v>98.8</v>
      </c>
      <c r="D14" s="57">
        <v>100</v>
      </c>
    </row>
    <row r="15" spans="1:4" ht="21.75" customHeight="1">
      <c r="A15" s="56" t="s">
        <v>70</v>
      </c>
      <c r="B15" s="57"/>
      <c r="C15" s="57"/>
      <c r="D15" s="57"/>
    </row>
    <row r="16" spans="1:4" ht="21.75" customHeight="1">
      <c r="A16" s="56" t="s">
        <v>71</v>
      </c>
      <c r="B16" s="57"/>
      <c r="C16" s="57"/>
      <c r="D16" s="57"/>
    </row>
    <row r="17" spans="1:4" ht="13.5" customHeight="1">
      <c r="A17" s="58"/>
      <c r="B17" s="59"/>
      <c r="C17" s="59"/>
      <c r="D17" s="59"/>
    </row>
    <row r="18" spans="1:4" ht="50.25" customHeight="1">
      <c r="A18" s="120" t="s">
        <v>77</v>
      </c>
      <c r="B18" s="120"/>
      <c r="C18" s="120"/>
      <c r="D18" s="120"/>
    </row>
    <row r="20" spans="1:4" s="19" customFormat="1">
      <c r="A20" s="74" t="s">
        <v>33</v>
      </c>
      <c r="B20"/>
      <c r="C20" s="74"/>
      <c r="D20"/>
    </row>
    <row r="21" spans="1:4" s="19" customFormat="1">
      <c r="A21" s="72" t="s">
        <v>78</v>
      </c>
      <c r="B21" s="72"/>
      <c r="C21" s="74"/>
      <c r="D21" s="72"/>
    </row>
    <row r="22" spans="1:4">
      <c r="A22" s="74" t="s">
        <v>79</v>
      </c>
      <c r="B22"/>
      <c r="C22" s="74"/>
      <c r="D22"/>
    </row>
  </sheetData>
  <mergeCells count="4">
    <mergeCell ref="B3:D3"/>
    <mergeCell ref="A3:A4"/>
    <mergeCell ref="A1:D1"/>
    <mergeCell ref="A18:D18"/>
  </mergeCells>
  <printOptions horizontalCentered="1"/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Прием документов</vt:lpstr>
      <vt:lpstr>Затраты</vt:lpstr>
      <vt:lpstr>Качество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economist</dc:creator>
  <cp:lastModifiedBy>Юрченко Татьяна Васильевна</cp:lastModifiedBy>
  <cp:lastPrinted>2020-11-05T07:16:49Z</cp:lastPrinted>
  <dcterms:created xsi:type="dcterms:W3CDTF">2016-02-03T11:00:06Z</dcterms:created>
  <dcterms:modified xsi:type="dcterms:W3CDTF">2020-11-05T09:10:04Z</dcterms:modified>
</cp:coreProperties>
</file>