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Лист1!$A$1:$J$269</definedName>
  </definedNames>
  <calcPr calcId="145621"/>
</workbook>
</file>

<file path=xl/calcChain.xml><?xml version="1.0" encoding="utf-8"?>
<calcChain xmlns="http://schemas.openxmlformats.org/spreadsheetml/2006/main">
  <c r="G234" i="1" l="1"/>
  <c r="F234" i="1"/>
  <c r="E234" i="1"/>
  <c r="G233" i="1"/>
  <c r="F233" i="1"/>
  <c r="E233" i="1"/>
  <c r="G232" i="1"/>
  <c r="F232" i="1"/>
  <c r="E232" i="1"/>
  <c r="G231" i="1"/>
  <c r="F231" i="1"/>
  <c r="E231" i="1"/>
  <c r="G157" i="1" l="1"/>
  <c r="G150" i="1"/>
  <c r="G223" i="1"/>
  <c r="G222" i="1"/>
  <c r="E222" i="1"/>
  <c r="G145" i="1" l="1"/>
  <c r="G140" i="1"/>
  <c r="F145" i="1" l="1"/>
  <c r="F183" i="1" l="1"/>
  <c r="G183" i="1"/>
  <c r="E183" i="1"/>
  <c r="G249" i="1" l="1"/>
  <c r="E119" i="1" l="1"/>
  <c r="E120" i="1"/>
  <c r="I177" i="1" l="1"/>
  <c r="I182" i="1" s="1"/>
  <c r="I187" i="1" s="1"/>
  <c r="H177" i="1"/>
  <c r="H182" i="1" s="1"/>
  <c r="H187" i="1" s="1"/>
  <c r="I180" i="1"/>
  <c r="H180" i="1"/>
  <c r="I185" i="1"/>
  <c r="H185" i="1"/>
  <c r="I190" i="1"/>
  <c r="H190" i="1"/>
  <c r="I210" i="1"/>
  <c r="I209" i="1"/>
  <c r="H209" i="1"/>
  <c r="H210" i="1"/>
  <c r="I212" i="1"/>
  <c r="H212" i="1"/>
  <c r="I221" i="1"/>
  <c r="H221" i="1"/>
  <c r="I224" i="1"/>
  <c r="H224" i="1"/>
  <c r="I229" i="1"/>
  <c r="I226" i="1"/>
  <c r="H226" i="1"/>
  <c r="H229" i="1"/>
  <c r="G46" i="1"/>
  <c r="G51" i="1" s="1"/>
  <c r="G45" i="1"/>
  <c r="G44" i="1"/>
  <c r="G49" i="1" s="1"/>
  <c r="G244" i="1"/>
  <c r="F242" i="1"/>
  <c r="H114" i="1"/>
  <c r="I114" i="1"/>
  <c r="G112" i="1"/>
  <c r="H109" i="1"/>
  <c r="I109" i="1"/>
  <c r="H104" i="1"/>
  <c r="I104" i="1"/>
  <c r="H99" i="1"/>
  <c r="I99" i="1"/>
  <c r="H98" i="1"/>
  <c r="H89" i="1"/>
  <c r="I89" i="1"/>
  <c r="H84" i="1"/>
  <c r="I84" i="1"/>
  <c r="F82" i="1"/>
  <c r="H74" i="1"/>
  <c r="I70" i="1"/>
  <c r="I69" i="1"/>
  <c r="H70" i="1"/>
  <c r="H69" i="1"/>
  <c r="G50" i="1" l="1"/>
  <c r="G243" i="1"/>
  <c r="H41" i="1"/>
  <c r="H36" i="1"/>
  <c r="G43" i="1"/>
  <c r="F43" i="1"/>
  <c r="E43" i="1"/>
  <c r="E38" i="1"/>
  <c r="G38" i="1"/>
  <c r="F38" i="1"/>
  <c r="I43" i="1" l="1"/>
  <c r="I38" i="1"/>
  <c r="E184" i="1" l="1"/>
  <c r="E186" i="1" s="1"/>
  <c r="I178" i="1"/>
  <c r="H178" i="1"/>
  <c r="I29" i="1" l="1"/>
  <c r="H29" i="1"/>
  <c r="I85" i="1" l="1"/>
  <c r="H85" i="1"/>
  <c r="E33" i="1" l="1"/>
  <c r="G228" i="1" l="1"/>
  <c r="I217" i="1"/>
  <c r="H217" i="1"/>
  <c r="H179" i="1"/>
  <c r="G184" i="1"/>
  <c r="G181" i="1"/>
  <c r="E46" i="1"/>
  <c r="E51" i="1" s="1"/>
  <c r="F253" i="1"/>
  <c r="H253" i="1" s="1"/>
  <c r="G255" i="1"/>
  <c r="G254" i="1"/>
  <c r="G253" i="1"/>
  <c r="G252" i="1"/>
  <c r="F255" i="1"/>
  <c r="H255" i="1" s="1"/>
  <c r="F254" i="1"/>
  <c r="F252" i="1"/>
  <c r="E255" i="1"/>
  <c r="E254" i="1"/>
  <c r="E253" i="1"/>
  <c r="E252" i="1"/>
  <c r="G250" i="1"/>
  <c r="G248" i="1"/>
  <c r="F248" i="1"/>
  <c r="H248" i="1" s="1"/>
  <c r="G247" i="1"/>
  <c r="F250" i="1"/>
  <c r="F249" i="1"/>
  <c r="I249" i="1" s="1"/>
  <c r="E248" i="1"/>
  <c r="E247" i="1"/>
  <c r="F247" i="1"/>
  <c r="E250" i="1"/>
  <c r="G245" i="1"/>
  <c r="F245" i="1"/>
  <c r="E245" i="1"/>
  <c r="G47" i="1"/>
  <c r="F47" i="1"/>
  <c r="F52" i="1" s="1"/>
  <c r="E47" i="1"/>
  <c r="E52" i="1" s="1"/>
  <c r="I42" i="1"/>
  <c r="H42" i="1"/>
  <c r="I37" i="1"/>
  <c r="H37" i="1"/>
  <c r="E249" i="1"/>
  <c r="F244" i="1"/>
  <c r="I244" i="1" s="1"/>
  <c r="E244" i="1"/>
  <c r="E45" i="1"/>
  <c r="E243" i="1"/>
  <c r="G256" i="1" l="1"/>
  <c r="I247" i="1"/>
  <c r="G251" i="1"/>
  <c r="H252" i="1"/>
  <c r="I253" i="1"/>
  <c r="H245" i="1"/>
  <c r="I248" i="1"/>
  <c r="E251" i="1"/>
  <c r="I47" i="1"/>
  <c r="G48" i="1"/>
  <c r="I252" i="1"/>
  <c r="F251" i="1"/>
  <c r="I250" i="1"/>
  <c r="H249" i="1"/>
  <c r="I255" i="1"/>
  <c r="I254" i="1"/>
  <c r="E256" i="1"/>
  <c r="H250" i="1"/>
  <c r="F256" i="1"/>
  <c r="H256" i="1" s="1"/>
  <c r="H254" i="1"/>
  <c r="H247" i="1"/>
  <c r="H244" i="1"/>
  <c r="F220" i="1"/>
  <c r="E220" i="1"/>
  <c r="G220" i="1"/>
  <c r="G213" i="1"/>
  <c r="F213" i="1"/>
  <c r="F181" i="1"/>
  <c r="E213" i="1"/>
  <c r="E181" i="1"/>
  <c r="G155" i="1"/>
  <c r="F155" i="1"/>
  <c r="E155" i="1"/>
  <c r="E150" i="1"/>
  <c r="E145" i="1"/>
  <c r="E140" i="1"/>
  <c r="G135" i="1"/>
  <c r="F135" i="1"/>
  <c r="E135" i="1"/>
  <c r="I251" i="1" l="1"/>
  <c r="H251" i="1"/>
  <c r="I135" i="1"/>
  <c r="I155" i="1"/>
  <c r="I256" i="1"/>
  <c r="I213" i="1"/>
  <c r="I181" i="1"/>
  <c r="I220" i="1"/>
  <c r="F150" i="1"/>
  <c r="I150" i="1" s="1"/>
  <c r="I137" i="1" l="1"/>
  <c r="F140" i="1"/>
  <c r="I140" i="1" s="1"/>
  <c r="I145" i="1"/>
  <c r="G117" i="1"/>
  <c r="F117" i="1"/>
  <c r="E117" i="1"/>
  <c r="F112" i="1"/>
  <c r="E112" i="1"/>
  <c r="G107" i="1"/>
  <c r="F107" i="1"/>
  <c r="E107" i="1"/>
  <c r="G102" i="1"/>
  <c r="F102" i="1"/>
  <c r="E102" i="1"/>
  <c r="G97" i="1"/>
  <c r="F97" i="1"/>
  <c r="E97" i="1"/>
  <c r="G92" i="1"/>
  <c r="F92" i="1"/>
  <c r="E92" i="1"/>
  <c r="G87" i="1"/>
  <c r="F87" i="1"/>
  <c r="E87" i="1"/>
  <c r="G82" i="1"/>
  <c r="E82" i="1"/>
  <c r="F77" i="1"/>
  <c r="I77" i="1" s="1"/>
  <c r="E77" i="1"/>
  <c r="G72" i="1"/>
  <c r="F72" i="1"/>
  <c r="E72" i="1"/>
  <c r="I97" i="1" l="1"/>
  <c r="I117" i="1"/>
  <c r="I112" i="1"/>
  <c r="I107" i="1"/>
  <c r="I102" i="1"/>
  <c r="I92" i="1"/>
  <c r="I87" i="1"/>
  <c r="I82" i="1"/>
  <c r="I72" i="1"/>
  <c r="I30" i="1" l="1"/>
  <c r="G33" i="1"/>
  <c r="F33" i="1"/>
  <c r="I33" i="1" l="1"/>
  <c r="F157" i="1"/>
  <c r="H137" i="1"/>
  <c r="H140" i="1" s="1"/>
  <c r="F162" i="1" l="1"/>
  <c r="F165" i="1" s="1"/>
  <c r="F160" i="1"/>
  <c r="E118" i="1"/>
  <c r="E157" i="1" l="1"/>
  <c r="E160" i="1" s="1"/>
  <c r="H183" i="1" l="1"/>
  <c r="I183" i="1"/>
  <c r="I188" i="1" s="1"/>
  <c r="E188" i="1" l="1"/>
  <c r="F188" i="1"/>
  <c r="H188" i="1"/>
  <c r="G188" i="1"/>
  <c r="I41" i="1"/>
  <c r="I40" i="1"/>
  <c r="I39" i="1"/>
  <c r="I36" i="1"/>
  <c r="H40" i="1"/>
  <c r="H39" i="1"/>
  <c r="H43" i="1" s="1"/>
  <c r="H34" i="1"/>
  <c r="H35" i="1"/>
  <c r="I35" i="1"/>
  <c r="I34" i="1"/>
  <c r="F46" i="1"/>
  <c r="F45" i="1"/>
  <c r="F243" i="1" s="1"/>
  <c r="F44" i="1"/>
  <c r="E44" i="1"/>
  <c r="E48" i="1" s="1"/>
  <c r="E50" i="1"/>
  <c r="H38" i="1" l="1"/>
  <c r="F48" i="1"/>
  <c r="E49" i="1"/>
  <c r="H44" i="1"/>
  <c r="E242" i="1" l="1"/>
  <c r="G242" i="1"/>
  <c r="F223" i="1"/>
  <c r="F228" i="1" s="1"/>
  <c r="E223" i="1"/>
  <c r="E228" i="1" s="1"/>
  <c r="F222" i="1"/>
  <c r="H220" i="1"/>
  <c r="I211" i="1"/>
  <c r="H211" i="1"/>
  <c r="H213" i="1" s="1"/>
  <c r="F184" i="1"/>
  <c r="G186" i="1"/>
  <c r="I179" i="1"/>
  <c r="H181" i="1"/>
  <c r="H132" i="1"/>
  <c r="H135" i="1" s="1"/>
  <c r="E162" i="1"/>
  <c r="E165" i="1" s="1"/>
  <c r="I147" i="1"/>
  <c r="I142" i="1"/>
  <c r="H152" i="1"/>
  <c r="H155" i="1" s="1"/>
  <c r="H147" i="1"/>
  <c r="H150" i="1" s="1"/>
  <c r="H142" i="1"/>
  <c r="H145" i="1" s="1"/>
  <c r="H222" i="1" l="1"/>
  <c r="H242" i="1"/>
  <c r="E246" i="1"/>
  <c r="E257" i="1" s="1"/>
  <c r="E227" i="1"/>
  <c r="E225" i="1"/>
  <c r="F227" i="1"/>
  <c r="F225" i="1"/>
  <c r="G162" i="1"/>
  <c r="G165" i="1" s="1"/>
  <c r="I165" i="1" s="1"/>
  <c r="G160" i="1"/>
  <c r="I160" i="1" s="1"/>
  <c r="E189" i="1"/>
  <c r="E191" i="1" s="1"/>
  <c r="F189" i="1"/>
  <c r="F191" i="1" s="1"/>
  <c r="F186" i="1"/>
  <c r="I186" i="1" s="1"/>
  <c r="G227" i="1"/>
  <c r="G225" i="1"/>
  <c r="I242" i="1"/>
  <c r="I157" i="1"/>
  <c r="I228" i="1"/>
  <c r="H184" i="1"/>
  <c r="H186" i="1" s="1"/>
  <c r="H228" i="1"/>
  <c r="I223" i="1"/>
  <c r="I222" i="1"/>
  <c r="H223" i="1"/>
  <c r="I184" i="1"/>
  <c r="G189" i="1"/>
  <c r="G191" i="1" s="1"/>
  <c r="H157" i="1"/>
  <c r="H160" i="1" s="1"/>
  <c r="F121" i="1"/>
  <c r="F126" i="1" s="1"/>
  <c r="F240" i="1" s="1"/>
  <c r="G121" i="1"/>
  <c r="G126" i="1" s="1"/>
  <c r="G240" i="1" s="1"/>
  <c r="E121" i="1"/>
  <c r="F120" i="1"/>
  <c r="G120" i="1"/>
  <c r="F119" i="1"/>
  <c r="F124" i="1" s="1"/>
  <c r="G119" i="1"/>
  <c r="G124" i="1" s="1"/>
  <c r="G238" i="1" s="1"/>
  <c r="E124" i="1"/>
  <c r="F118" i="1"/>
  <c r="G118" i="1"/>
  <c r="E123" i="1"/>
  <c r="I116" i="1"/>
  <c r="H116" i="1"/>
  <c r="I115" i="1"/>
  <c r="H115" i="1"/>
  <c r="I113" i="1"/>
  <c r="H113" i="1"/>
  <c r="I101" i="1"/>
  <c r="H101" i="1"/>
  <c r="I100" i="1"/>
  <c r="H100" i="1"/>
  <c r="I98" i="1"/>
  <c r="I86" i="1"/>
  <c r="H86" i="1"/>
  <c r="I83" i="1"/>
  <c r="H83" i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I73" i="1"/>
  <c r="H73" i="1"/>
  <c r="I71" i="1"/>
  <c r="H71" i="1"/>
  <c r="I68" i="1"/>
  <c r="H68" i="1"/>
  <c r="I96" i="1"/>
  <c r="H96" i="1"/>
  <c r="I95" i="1"/>
  <c r="H95" i="1"/>
  <c r="I94" i="1"/>
  <c r="H94" i="1"/>
  <c r="I93" i="1"/>
  <c r="H93" i="1"/>
  <c r="I91" i="1"/>
  <c r="H91" i="1"/>
  <c r="I90" i="1"/>
  <c r="H90" i="1"/>
  <c r="I88" i="1"/>
  <c r="H88" i="1"/>
  <c r="I106" i="1"/>
  <c r="H106" i="1"/>
  <c r="I105" i="1"/>
  <c r="H105" i="1"/>
  <c r="I103" i="1"/>
  <c r="H103" i="1"/>
  <c r="H107" i="1" s="1"/>
  <c r="I111" i="1"/>
  <c r="H111" i="1"/>
  <c r="I110" i="1"/>
  <c r="H110" i="1"/>
  <c r="I108" i="1"/>
  <c r="H108" i="1"/>
  <c r="I32" i="1"/>
  <c r="I245" i="1" s="1"/>
  <c r="I31" i="1"/>
  <c r="H32" i="1"/>
  <c r="H47" i="1" s="1"/>
  <c r="H52" i="1" s="1"/>
  <c r="H31" i="1"/>
  <c r="H30" i="1"/>
  <c r="I48" i="1"/>
  <c r="F51" i="1"/>
  <c r="F49" i="1"/>
  <c r="E126" i="1" l="1"/>
  <c r="E240" i="1" s="1"/>
  <c r="E122" i="1"/>
  <c r="H87" i="1"/>
  <c r="H97" i="1"/>
  <c r="H240" i="1"/>
  <c r="H112" i="1"/>
  <c r="H92" i="1"/>
  <c r="H117" i="1"/>
  <c r="I240" i="1"/>
  <c r="H162" i="1"/>
  <c r="H165" i="1" s="1"/>
  <c r="I227" i="1"/>
  <c r="I162" i="1"/>
  <c r="H227" i="1"/>
  <c r="I225" i="1"/>
  <c r="H102" i="1"/>
  <c r="G230" i="1"/>
  <c r="F230" i="1"/>
  <c r="F238" i="1"/>
  <c r="E230" i="1"/>
  <c r="E238" i="1"/>
  <c r="E237" i="1"/>
  <c r="F123" i="1"/>
  <c r="F237" i="1" s="1"/>
  <c r="F122" i="1"/>
  <c r="G123" i="1"/>
  <c r="G122" i="1"/>
  <c r="I189" i="1"/>
  <c r="I191" i="1"/>
  <c r="H225" i="1"/>
  <c r="H72" i="1"/>
  <c r="H33" i="1"/>
  <c r="H82" i="1"/>
  <c r="E125" i="1"/>
  <c r="E127" i="1" s="1"/>
  <c r="F125" i="1"/>
  <c r="F239" i="1" s="1"/>
  <c r="G125" i="1"/>
  <c r="G239" i="1" s="1"/>
  <c r="E53" i="1"/>
  <c r="F50" i="1"/>
  <c r="F53" i="1" s="1"/>
  <c r="H243" i="1"/>
  <c r="H49" i="1"/>
  <c r="H189" i="1"/>
  <c r="H191" i="1" s="1"/>
  <c r="I44" i="1"/>
  <c r="H46" i="1"/>
  <c r="I126" i="1"/>
  <c r="H126" i="1"/>
  <c r="I124" i="1"/>
  <c r="I49" i="1"/>
  <c r="G52" i="1"/>
  <c r="G53" i="1" s="1"/>
  <c r="I51" i="1"/>
  <c r="H124" i="1"/>
  <c r="I118" i="1"/>
  <c r="H119" i="1"/>
  <c r="I120" i="1"/>
  <c r="H121" i="1"/>
  <c r="H118" i="1"/>
  <c r="I119" i="1"/>
  <c r="H120" i="1"/>
  <c r="I121" i="1"/>
  <c r="H45" i="1"/>
  <c r="I46" i="1"/>
  <c r="I45" i="1"/>
  <c r="H230" i="1" l="1"/>
  <c r="G237" i="1"/>
  <c r="G235" i="1" s="1"/>
  <c r="G127" i="1"/>
  <c r="H233" i="1"/>
  <c r="I123" i="1"/>
  <c r="H123" i="1"/>
  <c r="I237" i="1"/>
  <c r="I230" i="1"/>
  <c r="H239" i="1"/>
  <c r="H238" i="1"/>
  <c r="I238" i="1"/>
  <c r="F241" i="1"/>
  <c r="H122" i="1"/>
  <c r="I122" i="1"/>
  <c r="E239" i="1"/>
  <c r="E235" i="1" s="1"/>
  <c r="F127" i="1"/>
  <c r="F246" i="1"/>
  <c r="G246" i="1"/>
  <c r="G257" i="1" s="1"/>
  <c r="H50" i="1"/>
  <c r="I50" i="1"/>
  <c r="H48" i="1"/>
  <c r="I125" i="1"/>
  <c r="I52" i="1"/>
  <c r="H125" i="1"/>
  <c r="I239" i="1"/>
  <c r="I243" i="1"/>
  <c r="H51" i="1"/>
  <c r="G241" i="1" l="1"/>
  <c r="F235" i="1"/>
  <c r="H235" i="1" s="1"/>
  <c r="H237" i="1"/>
  <c r="H231" i="1"/>
  <c r="H234" i="1"/>
  <c r="I231" i="1"/>
  <c r="E241" i="1"/>
  <c r="H241" i="1"/>
  <c r="I241" i="1"/>
  <c r="F257" i="1"/>
  <c r="H246" i="1"/>
  <c r="I233" i="1"/>
  <c r="I232" i="1"/>
  <c r="H232" i="1"/>
  <c r="I246" i="1"/>
  <c r="H127" i="1"/>
  <c r="I127" i="1"/>
  <c r="H53" i="1"/>
  <c r="I53" i="1"/>
  <c r="I234" i="1"/>
  <c r="I235" i="1" l="1"/>
  <c r="H257" i="1"/>
  <c r="I257" i="1"/>
</calcChain>
</file>

<file path=xl/sharedStrings.xml><?xml version="1.0" encoding="utf-8"?>
<sst xmlns="http://schemas.openxmlformats.org/spreadsheetml/2006/main" count="588" uniqueCount="214">
  <si>
    <t xml:space="preserve">Отчет </t>
  </si>
  <si>
    <t>об исполнении муниципальной программы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</si>
  <si>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</si>
  <si>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</si>
  <si>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</si>
  <si>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</si>
  <si>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</si>
  <si>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</si>
  <si>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</si>
  <si>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</si>
  <si>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</si>
  <si>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</si>
  <si>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</si>
  <si>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</si>
  <si>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</si>
  <si>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</si>
  <si>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</si>
  <si>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</si>
  <si>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</si>
  <si>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</si>
  <si>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</si>
  <si>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</si>
  <si>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</si>
  <si>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</si>
  <si>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</si>
  <si>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</si>
  <si>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</si>
  <si>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</si>
  <si>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</si>
  <si>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</si>
  <si>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</si>
  <si>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</si>
  <si>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</si>
  <si>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</si>
  <si>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</si>
  <si>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</si>
  <si>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</si>
  <si>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</si>
  <si>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</si>
  <si>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</si>
  <si>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</si>
  <si>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</si>
  <si>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</si>
  <si>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</si>
  <si>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</si>
  <si>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</si>
  <si>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</si>
  <si>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</si>
  <si>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</si>
  <si>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</si>
  <si>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</si>
  <si>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</si>
  <si>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</si>
  <si>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</si>
  <si>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</si>
  <si>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</si>
  <si>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</si>
  <si>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</si>
  <si>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 xml:space="preserve">Грантовая поддержка начинающих предпринимателей 
</t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</si>
  <si>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</si>
  <si>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</si>
  <si>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</si>
  <si>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</si>
  <si>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</si>
  <si>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</si>
  <si>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</si>
  <si>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</si>
  <si>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t>Итого по Подпрограмме 4, в том числе:</t>
  </si>
  <si>
    <t>Ответственный исполнитель: Управление экономической политики</t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</si>
  <si>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</si>
  <si>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</si>
  <si>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</si>
  <si>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</si>
  <si>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</si>
  <si>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</si>
  <si>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</si>
  <si>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</si>
  <si>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</si>
  <si>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</si>
  <si>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</si>
  <si>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</si>
  <si>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</si>
  <si>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</si>
  <si>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</si>
  <si>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</si>
  <si>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</si>
  <si>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</si>
  <si>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</si>
  <si>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</si>
  <si>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</si>
  <si>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</si>
  <si>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</si>
  <si>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</si>
  <si>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</si>
  <si>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</si>
  <si>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</si>
  <si>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без финанси рования</t>
  </si>
  <si>
    <t>О.В. Бочарова</t>
  </si>
  <si>
    <t>/  5-00-47 (253)</t>
  </si>
  <si>
    <t>Передан в аренду один объект недвижимости двум предпринимателям:
Михаленя С.А.
Жеренковой Е.Д.</t>
  </si>
  <si>
    <t xml:space="preserve">Соисполнитель 1:
 </t>
  </si>
  <si>
    <t>Итого по соисполнителю: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</si>
  <si>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</si>
  <si>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</si>
  <si>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</si>
  <si>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</si>
  <si>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</si>
  <si>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</si>
  <si>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</si>
  <si>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</si>
  <si>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</si>
  <si>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</si>
  <si>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</si>
  <si>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</si>
  <si>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</si>
  <si>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</si>
  <si>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</si>
  <si>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</si>
  <si>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</si>
  <si>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</si>
  <si>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</si>
  <si>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</si>
  <si>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</si>
  <si>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</si>
  <si>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</si>
  <si>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3.1.</t>
  </si>
  <si>
    <t>3.2.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</si>
  <si>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</si>
  <si>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</si>
  <si>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</si>
  <si>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</si>
  <si>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</si>
  <si>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</si>
  <si>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</si>
  <si>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</si>
  <si>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</si>
  <si>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</si>
  <si>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</si>
  <si>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</si>
  <si>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</si>
  <si>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</si>
  <si>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</si>
  <si>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</si>
  <si>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</si>
  <si>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</si>
  <si>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r>
      <t>Цель:</t>
    </r>
    <r>
      <rPr>
        <sz val="12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</si>
  <si>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2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</si>
  <si>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</si>
  <si>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</si>
  <si>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</si>
  <si>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Подпрограмма 2 </t>
    </r>
    <r>
      <rPr>
        <sz val="12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</si>
  <si>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</si>
  <si>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</si>
  <si>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r>
      <t>Цель:</t>
    </r>
    <r>
      <rPr>
        <sz val="12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</si>
  <si>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Подпрограмма 3 </t>
    </r>
    <r>
      <rPr>
        <sz val="12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</si>
  <si>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</si>
  <si>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</si>
  <si>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2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</si>
  <si>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</si>
  <si>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</si>
  <si>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r>
      <t>Цель:</t>
    </r>
    <r>
      <rPr>
        <sz val="12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</si>
  <si>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2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</si>
  <si>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2"/>
        <color theme="1"/>
        <rFont val="Times New Roman"/>
        <family val="1"/>
        <charset val="204"/>
      </rPr>
      <t>Развитие социального партнерства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</si>
  <si>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</si>
  <si>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Соисполнитель 2:
 </t>
  </si>
  <si>
    <t xml:space="preserve">Соисполнитель 3:
 </t>
  </si>
  <si>
    <t>Стратегии социльно-экономического развития муниципального образования городской округ город Югорск до 2020 года и на период до 2030 года утверждена решением Думы № 5 от 26.02.2015</t>
  </si>
  <si>
    <t>Актуализация Стратегии запланирована в 2017 году</t>
  </si>
  <si>
    <t>-</t>
  </si>
  <si>
    <t>Прогноз социально-экономического развития муниципального образования городской округ город Югорск сформирован и направлен в Департамент эеономического развития в соответствии с установленными сроками</t>
  </si>
  <si>
    <t xml:space="preserve">Стратегия муниципального образования город Югорск разработана в соответствии со Стратегией социально-экономического развития Ханты-Мансийского автономного округа – Югры до 2020 года и на период до 2030 года, утвержденной распоряжением Правительства автономного округа  от  22.03.2013г. № 101-рп.При разработки стратегии(далее - Стратегия) социально-экономического развития города Югорска был опробован механизм общественного обсуждения разработки.В соответствии с поручением Губернатора автономного округа Н.В. Комаровой проект документа, в разрезе направлений развития муниципального образования до 1 августа 2014 года был размещен на официальном сайте администрации города Югорска для общественного обсуждения. В процессе общественного обсуждения предложений от граждан и организаций города не поступило.  В соответствии с графиком разработки документа окончание работ планировалось в 2014 году, затем были проведены процедуры согласования и утверждения документа с заинтересованными сторонами. Проект документа (отдельные разделы Стратегии) обсуждался депутатами города Югорска, в органах и структурных подразделениях администрации города Югорска. 
</t>
  </si>
  <si>
    <t xml:space="preserve">31 декабря </t>
  </si>
  <si>
    <t>2015 г.</t>
  </si>
  <si>
    <t>Мониторинг итогов социально-экономического развития за 2015 год будет завршен до 25.01.2016</t>
  </si>
  <si>
    <t>Прошел конкурс "Путь к Успеху!", переизбран новый Совет предпринимателей города Югорска</t>
  </si>
  <si>
    <t>Заключен 1 договор</t>
  </si>
  <si>
    <t>Денежные средства направлены на содержание маточного поголовья крс специализированных мясных пород - 3 612,0 тыс. рублей, а также на субсидии за произведенную и реализованную продукцию тяжеловесного молодняка - 4 792,3 тыс. рублей.</t>
  </si>
  <si>
    <t xml:space="preserve">Возмещена часть затрат на приобретение сельскохозяйственной техники, оборудования, модернизацию животноводческого комплекса КФХ. </t>
  </si>
  <si>
    <t xml:space="preserve">Денежные средства направлены на предоставление субсидии на развитие животноводства, 170 983,1 тыс. рублей.
</t>
  </si>
  <si>
    <t>Прошли обучение и проверку знаний по охране труда в учебных центрах города Югорска всего 939 работников организаций города, из которых 317 человек- руководители и 622- специалиста</t>
  </si>
  <si>
    <t>Экономия бюджетных средств в сумме 65,7 тыс. рублей сложилась за счет экономии по фонду оплаты труда и налогам во внебюджетные фонды, в связи с длительным периодом нахождения на больничном листе специалиста – эксперта по охране труда отдела по труду.</t>
  </si>
  <si>
    <t>Дата составления отчета  13 /   января   /  2016   год</t>
  </si>
  <si>
    <t xml:space="preserve">Незначительная экономия  обусловлена тем, что не все счета выставлены за коммунальные услуги за декабрь 2015 года. В декабре основная длительность командировок составляла один день, из-за этого произошла экономия по оплате суточных; в связи с проведением аукциона на ТО,  копировально-множительной техники образовалась экономия. </t>
  </si>
  <si>
    <t>Подготовлено и утверждено  38 НПА, из которых 16 регистровых НПА</t>
  </si>
  <si>
    <t>Проведена уведомительная регистрация 14 коллективных договоров и 67  изменений в кол. договоры и продлен срок действия 2 соглашений</t>
  </si>
  <si>
    <t>Проведена проверка 7 муниципальных учреждений согласно утвержденного графика на 2015 год</t>
  </si>
  <si>
    <t>Проведено 9 семинаров по охране труда для специалистов муниципальных организаций</t>
  </si>
  <si>
    <t>Проведено 2 заседания комиссии и продлен срок действия 2-х соглашений до 31.12.2018</t>
  </si>
  <si>
    <t xml:space="preserve"> Проведено 21 заседание комиссии</t>
  </si>
  <si>
    <t>Проводилась информационная работа по порядку проведения специальной оценки рабочих мест в муниципальных организациях города</t>
  </si>
  <si>
    <t>Аналитический доклад за 2014 год и за 6 мес. и 9 мес. 2015 года  и информация размещена на официальном сайте в разделе "Госполномочия"</t>
  </si>
  <si>
    <t>Реестр сформирован в количестве 9 специалистов по охране труда</t>
  </si>
  <si>
    <t>(наименование программы)</t>
  </si>
  <si>
    <t xml:space="preserve">   (ответственный исполнитель)</t>
  </si>
  <si>
    <t>Бюджетные ассигнования были возвращены в федеральный бюджет, так как список присяжных заседателей не изменялся с 2014 года, а в 2015году внесли изменения только на 11 человек, что не повлекло расходов</t>
  </si>
  <si>
    <t>Проведено 4 заседания Координационного совета по развитию МиСП, внесены изменения в состав членов КС в свзяи с новым составом Совета предпринимателей г. Югорска</t>
  </si>
  <si>
    <t>Заключено 5 договоров, компенсированы расходы молодым предпринимателям в сфере социального бизнеса, крестьянского (ферсерского) хозяйства и промышленного альпинизма</t>
  </si>
  <si>
    <t>Заключен 21 договор, компенсированы расходы предпринимателям в социльно приоритетных видах деятельности</t>
  </si>
  <si>
    <t>Заключено 12 договоров, компенсированы расходы предпринимателям в социльно приоритетных видах деятельности</t>
  </si>
  <si>
    <t>Заключено 8 договоров, компенсированы расходы на приобретение оборудования, инвентаря и материалов</t>
  </si>
  <si>
    <t>Выплачено 3 гранта на релизацию проектов: Социально-реабилитационный комплекс «Академия», развивающей направленности, пансионат «Резиденция для пожилых», aизкультурно-оздоровительный комплекс «Исцеляющие руки»</t>
  </si>
  <si>
    <t>Выплачено 2 гранта на реализацию проектов: "Производство пиломатериалов. Предоставление услуг в области лесозаготовок", Массажный кабинет «Массажистъ»</t>
  </si>
  <si>
    <t>Заключено 8 договоров, компенсированы расходы на приобретение оборудования, инвентаря и материалов. Семейный бизнес не заявлялся.</t>
  </si>
  <si>
    <t>Перечень сформирован распоряжением администрации города Югорска от 02.09.2013 № 517 "О перечне муниципальных программ города Югорска"(с изменениями от 07.11.2014 № 568)</t>
  </si>
  <si>
    <t>В соответствии с изменениями государственной программы внесены изменения в муниципальные правовые акты</t>
  </si>
  <si>
    <t>В целях формирования благоприятного общественного мения заключен и выполнен муниципальный контракт на проведение мероприятий, посвященных празднованию дня российского предпринимательства, заключен контракт на подготовку видеофильма о деятельности СМиСП</t>
  </si>
  <si>
    <t>В целях формирования благоприятного общественного мения заключен и выполнен муниципальный контракт на проведение мероприятий, посвященных празднованию дня российского предпринимательства</t>
  </si>
  <si>
    <t>За 2015 год оказано финансовой поддержки 51 субъекту малого и среднего предпринимательства на общую сумму 4 272,4 тыс. рублей. Выплачено 5 грантов на реализацию бизнес-проектов в сфере социального предпринимательства и начинающим субъектам малого предпринимательствав на сумму 1200,00 тыс. рублей. Сведения о получателях поддержки внесены в реестр и размещены на официальном сайте администрации в разделе "Предпринимательство"</t>
  </si>
  <si>
    <t>На сайте ugorsk.ru размещены: муниципальная программа, порядок предоставления субсидий, порядок предоставления грантов в форме субсидий, информация о поддержке инвестиционных проектов и  для СМиСП, внедряющих инновационные проекты, реестр получателей поддержки, реестр организаций, образующих инфраструктуру поддержки</t>
  </si>
  <si>
    <t>Не планировались</t>
  </si>
  <si>
    <t>Сформирована и реализована система мониторинга качества и доступности государственных и муниципальных услуг, предоставление которых организовано в МФЦ через ежемесячные мониторинги выполнения муниципального задания и проведение оценки эффективности и результативности выполнения муниципального задания на оказание муниципальных услуг.</t>
  </si>
  <si>
    <t>Информация о муниципальных правовых актах в отношении подведомственного учреждения размещена на официальном сайте администрации города Югорска и обеспечено размещение информации в установленном законодательством порядке на официальном сайте bus.gov.ru в сети Интернет.</t>
  </si>
  <si>
    <t xml:space="preserve">Фактические расходы МАУ "МФЦ" составили 100 % от доведенных бюджетных ассигнований </t>
  </si>
  <si>
    <t>Проведено 2 конкурса:" Смотр - конкурс на лучшую организацию работ по охране труда и регулированию социально-трудовых отношений", "Лучший по профессии- 2015", Итоги  подведены в апреле 2015 года и размещены на портале ugorsk.ru и в газете Югорский вестник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</si>
</sst>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6" fillId="0" borderId="0" xfId="0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/>
    <xf numFmtId="0" fontId="8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0" fillId="0" borderId="8" xfId="0" applyFill="1" applyBorder="1"/>
    <xf numFmtId="164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tabSelected="1" view="pageBreakPreview" zoomScale="90" zoomScaleNormal="60" zoomScaleSheetLayoutView="90" workbookViewId="0">
      <pane xSplit="8" ySplit="14" topLeftCell="I209" activePane="bottomRight" state="frozen"/>
      <selection pane="topRight" activeCell="I1" sqref="I1"/>
      <selection pane="bottomLeft" activeCell="A15" sqref="A15"/>
      <selection pane="bottomRight" activeCell="L212" sqref="L212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18.285156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2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2" ht="15.75" x14ac:dyDescent="0.25">
      <c r="A3" s="15"/>
      <c r="B3" s="15"/>
      <c r="C3" s="15"/>
      <c r="D3" s="16" t="s">
        <v>30</v>
      </c>
      <c r="E3" s="17" t="s">
        <v>31</v>
      </c>
      <c r="F3" s="18" t="s">
        <v>171</v>
      </c>
      <c r="G3" s="19" t="s">
        <v>172</v>
      </c>
      <c r="H3" s="15"/>
      <c r="I3" s="15"/>
      <c r="J3" s="15"/>
    </row>
    <row r="4" spans="1:12" ht="15.75" x14ac:dyDescent="0.25">
      <c r="A4" s="17"/>
    </row>
    <row r="5" spans="1:12" ht="51.75" customHeight="1" x14ac:dyDescent="0.25">
      <c r="A5" s="72" t="s">
        <v>32</v>
      </c>
      <c r="B5" s="72"/>
      <c r="C5" s="72"/>
      <c r="D5" s="72"/>
      <c r="E5" s="3"/>
      <c r="F5" s="3"/>
      <c r="G5" s="3"/>
      <c r="H5" s="3"/>
      <c r="I5" s="3"/>
      <c r="J5" s="3"/>
    </row>
    <row r="6" spans="1:12" ht="15.75" x14ac:dyDescent="0.25">
      <c r="A6" s="69" t="s">
        <v>192</v>
      </c>
      <c r="B6" s="69"/>
      <c r="C6" s="69"/>
      <c r="D6" s="70"/>
      <c r="E6" s="4"/>
      <c r="F6" s="4"/>
      <c r="G6" s="4"/>
      <c r="H6" s="4"/>
      <c r="I6" s="4"/>
      <c r="J6" s="4"/>
      <c r="L6" s="23"/>
    </row>
    <row r="7" spans="1:12" ht="15.75" x14ac:dyDescent="0.25">
      <c r="A7" s="73" t="s">
        <v>28</v>
      </c>
      <c r="B7" s="73"/>
      <c r="C7" s="73"/>
      <c r="D7" s="74"/>
      <c r="E7" s="4"/>
      <c r="F7" s="4"/>
      <c r="G7" s="4"/>
      <c r="H7" s="4"/>
      <c r="I7" s="4"/>
      <c r="J7" s="4"/>
    </row>
    <row r="8" spans="1:12" ht="15.75" x14ac:dyDescent="0.25">
      <c r="A8" s="71" t="s">
        <v>193</v>
      </c>
      <c r="B8" s="71"/>
      <c r="C8" s="71"/>
      <c r="D8" s="71"/>
      <c r="E8" s="4"/>
      <c r="F8" s="4"/>
      <c r="G8" s="4"/>
      <c r="H8" s="4"/>
      <c r="I8" s="4"/>
      <c r="J8" s="4"/>
    </row>
    <row r="9" spans="1:12" ht="15.75" x14ac:dyDescent="0.25">
      <c r="A9" s="2" t="s">
        <v>2</v>
      </c>
      <c r="B9" s="5"/>
      <c r="C9" s="5"/>
      <c r="D9" s="5"/>
      <c r="E9" s="5"/>
      <c r="F9" s="5"/>
      <c r="G9" s="6"/>
      <c r="H9" s="5"/>
      <c r="I9" s="5"/>
      <c r="J9" s="5"/>
      <c r="K9" s="23"/>
    </row>
    <row r="10" spans="1:12" ht="27.75" customHeight="1" x14ac:dyDescent="0.25">
      <c r="A10" s="61" t="s">
        <v>3</v>
      </c>
      <c r="B10" s="61" t="s">
        <v>4</v>
      </c>
      <c r="C10" s="61" t="s">
        <v>5</v>
      </c>
      <c r="D10" s="61" t="s">
        <v>6</v>
      </c>
      <c r="E10" s="61" t="s">
        <v>7</v>
      </c>
      <c r="F10" s="61" t="s">
        <v>8</v>
      </c>
      <c r="G10" s="61" t="s">
        <v>39</v>
      </c>
      <c r="H10" s="61" t="s">
        <v>9</v>
      </c>
      <c r="I10" s="61"/>
      <c r="J10" s="75" t="s">
        <v>10</v>
      </c>
      <c r="K10" s="47"/>
    </row>
    <row r="11" spans="1:12" ht="35.25" customHeight="1" x14ac:dyDescent="0.25">
      <c r="A11" s="61"/>
      <c r="B11" s="61"/>
      <c r="C11" s="61"/>
      <c r="D11" s="61"/>
      <c r="E11" s="61"/>
      <c r="F11" s="61"/>
      <c r="G11" s="61"/>
      <c r="H11" s="51" t="s">
        <v>11</v>
      </c>
      <c r="I11" s="51" t="s">
        <v>13</v>
      </c>
      <c r="J11" s="61"/>
    </row>
    <row r="12" spans="1:12" ht="31.5" customHeight="1" x14ac:dyDescent="0.25">
      <c r="A12" s="61"/>
      <c r="B12" s="61"/>
      <c r="C12" s="61"/>
      <c r="D12" s="61"/>
      <c r="E12" s="61"/>
      <c r="F12" s="61"/>
      <c r="G12" s="61"/>
      <c r="H12" s="51" t="s">
        <v>12</v>
      </c>
      <c r="I12" s="51" t="s">
        <v>14</v>
      </c>
      <c r="J12" s="61"/>
    </row>
    <row r="13" spans="1:12" ht="15.75" x14ac:dyDescent="0.25">
      <c r="A13" s="51">
        <v>1</v>
      </c>
      <c r="B13" s="51">
        <v>2</v>
      </c>
      <c r="C13" s="51">
        <v>3</v>
      </c>
      <c r="D13" s="51">
        <v>4</v>
      </c>
      <c r="E13" s="51">
        <v>5</v>
      </c>
      <c r="F13" s="51">
        <v>6</v>
      </c>
      <c r="G13" s="51">
        <v>7</v>
      </c>
      <c r="H13" s="51">
        <v>8</v>
      </c>
      <c r="I13" s="51">
        <v>9</v>
      </c>
      <c r="J13" s="51">
        <v>10</v>
      </c>
    </row>
    <row r="14" spans="1:12" ht="15" customHeight="1" x14ac:dyDescent="0.25">
      <c r="A14" s="62" t="s">
        <v>145</v>
      </c>
      <c r="B14" s="62"/>
      <c r="C14" s="62"/>
      <c r="D14" s="62"/>
      <c r="E14" s="62"/>
      <c r="F14" s="62"/>
      <c r="G14" s="62"/>
      <c r="H14" s="62"/>
      <c r="I14" s="62"/>
      <c r="J14" s="62"/>
      <c r="K14" s="47"/>
    </row>
    <row r="15" spans="1:12" ht="15" customHeight="1" x14ac:dyDescent="0.25">
      <c r="A15" s="62" t="s">
        <v>146</v>
      </c>
      <c r="B15" s="62"/>
      <c r="C15" s="62"/>
      <c r="D15" s="62"/>
      <c r="E15" s="62"/>
      <c r="F15" s="62"/>
      <c r="G15" s="62"/>
      <c r="H15" s="62"/>
      <c r="I15" s="62"/>
      <c r="J15" s="62"/>
      <c r="L15" s="23"/>
    </row>
    <row r="16" spans="1:12" ht="15" customHeight="1" x14ac:dyDescent="0.25">
      <c r="A16" s="62" t="s">
        <v>147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98.25" customHeight="1" x14ac:dyDescent="0.25">
      <c r="A17" s="50" t="s">
        <v>102</v>
      </c>
      <c r="B17" s="7" t="s">
        <v>25</v>
      </c>
      <c r="C17" s="51" t="s">
        <v>28</v>
      </c>
      <c r="D17" s="50" t="s">
        <v>29</v>
      </c>
      <c r="E17" s="53"/>
      <c r="F17" s="53"/>
      <c r="G17" s="53"/>
      <c r="H17" s="53"/>
      <c r="I17" s="53"/>
      <c r="J17" s="42" t="s">
        <v>166</v>
      </c>
    </row>
    <row r="18" spans="1:10" ht="76.5" customHeight="1" x14ac:dyDescent="0.25">
      <c r="A18" s="50" t="s">
        <v>103</v>
      </c>
      <c r="B18" s="7" t="s">
        <v>26</v>
      </c>
      <c r="C18" s="51" t="s">
        <v>27</v>
      </c>
      <c r="D18" s="50" t="s">
        <v>29</v>
      </c>
      <c r="E18" s="53"/>
      <c r="F18" s="53"/>
      <c r="G18" s="53"/>
      <c r="H18" s="53"/>
      <c r="I18" s="53"/>
      <c r="J18" s="42" t="s">
        <v>169</v>
      </c>
    </row>
    <row r="19" spans="1:10" ht="25.5" customHeight="1" x14ac:dyDescent="0.25">
      <c r="A19" s="62" t="s">
        <v>15</v>
      </c>
      <c r="B19" s="62"/>
      <c r="C19" s="62"/>
      <c r="D19" s="51" t="s">
        <v>16</v>
      </c>
      <c r="E19" s="53"/>
      <c r="F19" s="53"/>
      <c r="G19" s="53"/>
      <c r="H19" s="51"/>
      <c r="I19" s="51"/>
      <c r="J19" s="51" t="s">
        <v>17</v>
      </c>
    </row>
    <row r="20" spans="1:10" ht="47.25" x14ac:dyDescent="0.25">
      <c r="A20" s="62"/>
      <c r="B20" s="62"/>
      <c r="C20" s="62"/>
      <c r="D20" s="51" t="s">
        <v>18</v>
      </c>
      <c r="E20" s="53"/>
      <c r="F20" s="53"/>
      <c r="G20" s="53"/>
      <c r="H20" s="51"/>
      <c r="I20" s="51"/>
      <c r="J20" s="51" t="s">
        <v>17</v>
      </c>
    </row>
    <row r="21" spans="1:10" ht="31.5" x14ac:dyDescent="0.25">
      <c r="A21" s="62"/>
      <c r="B21" s="62"/>
      <c r="C21" s="62"/>
      <c r="D21" s="51" t="s">
        <v>19</v>
      </c>
      <c r="E21" s="53"/>
      <c r="F21" s="53"/>
      <c r="G21" s="53"/>
      <c r="H21" s="51"/>
      <c r="I21" s="51"/>
      <c r="J21" s="51" t="s">
        <v>17</v>
      </c>
    </row>
    <row r="22" spans="1:10" ht="63" x14ac:dyDescent="0.25">
      <c r="A22" s="62"/>
      <c r="B22" s="62"/>
      <c r="C22" s="62"/>
      <c r="D22" s="51" t="s">
        <v>20</v>
      </c>
      <c r="E22" s="53"/>
      <c r="F22" s="53"/>
      <c r="G22" s="53"/>
      <c r="H22" s="51"/>
      <c r="I22" s="51"/>
      <c r="J22" s="51" t="s">
        <v>17</v>
      </c>
    </row>
    <row r="23" spans="1:10" ht="15.75" x14ac:dyDescent="0.25">
      <c r="A23" s="62"/>
      <c r="B23" s="62"/>
      <c r="C23" s="62"/>
      <c r="D23" s="8" t="s">
        <v>22</v>
      </c>
      <c r="E23" s="9"/>
      <c r="F23" s="9"/>
      <c r="G23" s="9"/>
      <c r="H23" s="9"/>
      <c r="I23" s="9"/>
      <c r="J23" s="9"/>
    </row>
    <row r="24" spans="1:10" ht="27.75" customHeight="1" x14ac:dyDescent="0.25">
      <c r="A24" s="62" t="s">
        <v>148</v>
      </c>
      <c r="B24" s="62"/>
      <c r="C24" s="62"/>
      <c r="D24" s="62"/>
      <c r="E24" s="62"/>
      <c r="F24" s="62"/>
      <c r="G24" s="62"/>
      <c r="H24" s="62"/>
      <c r="I24" s="62"/>
      <c r="J24" s="62"/>
    </row>
    <row r="25" spans="1:10" ht="66" customHeight="1" x14ac:dyDescent="0.25">
      <c r="A25" s="50" t="s">
        <v>104</v>
      </c>
      <c r="B25" s="53" t="s">
        <v>34</v>
      </c>
      <c r="C25" s="51" t="s">
        <v>27</v>
      </c>
      <c r="D25" s="50" t="s">
        <v>29</v>
      </c>
      <c r="E25" s="53"/>
      <c r="F25" s="53"/>
      <c r="G25" s="51"/>
      <c r="H25" s="53"/>
      <c r="I25" s="53"/>
      <c r="J25" s="51" t="s">
        <v>173</v>
      </c>
    </row>
    <row r="26" spans="1:10" ht="71.25" customHeight="1" x14ac:dyDescent="0.25">
      <c r="A26" s="50" t="s">
        <v>105</v>
      </c>
      <c r="B26" s="53" t="s">
        <v>35</v>
      </c>
      <c r="C26" s="51" t="s">
        <v>27</v>
      </c>
      <c r="D26" s="50" t="s">
        <v>29</v>
      </c>
      <c r="E26" s="53"/>
      <c r="F26" s="53"/>
      <c r="G26" s="51"/>
      <c r="H26" s="53"/>
      <c r="I26" s="53"/>
      <c r="J26" s="51" t="s">
        <v>167</v>
      </c>
    </row>
    <row r="27" spans="1:10" ht="397.5" customHeight="1" x14ac:dyDescent="0.25">
      <c r="A27" s="50" t="s">
        <v>106</v>
      </c>
      <c r="B27" s="11" t="s">
        <v>36</v>
      </c>
      <c r="C27" s="51" t="s">
        <v>27</v>
      </c>
      <c r="D27" s="50" t="s">
        <v>29</v>
      </c>
      <c r="E27" s="53"/>
      <c r="F27" s="53"/>
      <c r="G27" s="51"/>
      <c r="H27" s="53"/>
      <c r="I27" s="53"/>
      <c r="J27" s="51" t="s">
        <v>170</v>
      </c>
    </row>
    <row r="28" spans="1:10" ht="91.5" customHeight="1" x14ac:dyDescent="0.25">
      <c r="A28" s="50" t="s">
        <v>107</v>
      </c>
      <c r="B28" s="53" t="s">
        <v>37</v>
      </c>
      <c r="C28" s="51" t="s">
        <v>27</v>
      </c>
      <c r="D28" s="50" t="s">
        <v>29</v>
      </c>
      <c r="E28" s="53"/>
      <c r="F28" s="53"/>
      <c r="G28" s="51"/>
      <c r="H28" s="53"/>
      <c r="I28" s="53"/>
      <c r="J28" s="51" t="s">
        <v>203</v>
      </c>
    </row>
    <row r="29" spans="1:10" ht="87" customHeight="1" x14ac:dyDescent="0.25">
      <c r="A29" s="60" t="s">
        <v>108</v>
      </c>
      <c r="B29" s="61" t="s">
        <v>38</v>
      </c>
      <c r="C29" s="61" t="s">
        <v>84</v>
      </c>
      <c r="D29" s="51" t="s">
        <v>16</v>
      </c>
      <c r="E29" s="10">
        <v>9645.5</v>
      </c>
      <c r="F29" s="10">
        <v>9645.5</v>
      </c>
      <c r="G29" s="10">
        <v>9608.5</v>
      </c>
      <c r="H29" s="10">
        <f>F29-G29</f>
        <v>37</v>
      </c>
      <c r="I29" s="10">
        <f>(G29/F29)*100</f>
        <v>99.616401430718994</v>
      </c>
      <c r="J29" s="51" t="s">
        <v>194</v>
      </c>
    </row>
    <row r="30" spans="1:10" ht="62.25" customHeight="1" x14ac:dyDescent="0.25">
      <c r="A30" s="60"/>
      <c r="B30" s="61"/>
      <c r="C30" s="61"/>
      <c r="D30" s="51" t="s">
        <v>18</v>
      </c>
      <c r="E30" s="10">
        <v>8480.5</v>
      </c>
      <c r="F30" s="10">
        <v>8480.5</v>
      </c>
      <c r="G30" s="10">
        <v>8480.5</v>
      </c>
      <c r="H30" s="10">
        <f t="shared" ref="H30:H53" si="0">F30-G30</f>
        <v>0</v>
      </c>
      <c r="I30" s="10">
        <f>(G30/F30)*100</f>
        <v>100</v>
      </c>
      <c r="J30" s="51"/>
    </row>
    <row r="31" spans="1:10" ht="141" customHeight="1" x14ac:dyDescent="0.25">
      <c r="A31" s="60"/>
      <c r="B31" s="61"/>
      <c r="C31" s="61"/>
      <c r="D31" s="51" t="s">
        <v>19</v>
      </c>
      <c r="E31" s="10">
        <v>105214.9</v>
      </c>
      <c r="F31" s="10">
        <v>105214.9</v>
      </c>
      <c r="G31" s="10">
        <v>104909</v>
      </c>
      <c r="H31" s="10">
        <f t="shared" si="0"/>
        <v>305.89999999999418</v>
      </c>
      <c r="I31" s="10">
        <f t="shared" ref="I31:I53" si="1">(G31/F31)*100</f>
        <v>99.709261711031431</v>
      </c>
      <c r="J31" s="51" t="s">
        <v>182</v>
      </c>
    </row>
    <row r="32" spans="1:10" ht="63" x14ac:dyDescent="0.25">
      <c r="A32" s="60"/>
      <c r="B32" s="61"/>
      <c r="C32" s="61"/>
      <c r="D32" s="51" t="s">
        <v>20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 t="e">
        <f t="shared" si="1"/>
        <v>#DIV/0!</v>
      </c>
      <c r="J32" s="51"/>
    </row>
    <row r="33" spans="1:13" ht="15.75" x14ac:dyDescent="0.25">
      <c r="A33" s="60"/>
      <c r="B33" s="61"/>
      <c r="C33" s="61"/>
      <c r="D33" s="52" t="s">
        <v>22</v>
      </c>
      <c r="E33" s="12">
        <f>SUM(E29,E30,E31)</f>
        <v>123340.9</v>
      </c>
      <c r="F33" s="12">
        <f>SUM(F29,F30,F31)</f>
        <v>123340.9</v>
      </c>
      <c r="G33" s="12">
        <f>SUM(G29,G30,G31)</f>
        <v>122998</v>
      </c>
      <c r="H33" s="12">
        <f>SUM(H29,H30,H31)</f>
        <v>342.89999999999418</v>
      </c>
      <c r="I33" s="12">
        <f>(G33/F33)*100</f>
        <v>99.721990029260382</v>
      </c>
      <c r="J33" s="51"/>
    </row>
    <row r="34" spans="1:13" ht="24.75" customHeight="1" x14ac:dyDescent="0.25">
      <c r="A34" s="60"/>
      <c r="B34" s="61"/>
      <c r="C34" s="61" t="s">
        <v>92</v>
      </c>
      <c r="D34" s="51" t="s">
        <v>16</v>
      </c>
      <c r="E34" s="10">
        <v>0</v>
      </c>
      <c r="F34" s="10">
        <v>0</v>
      </c>
      <c r="G34" s="10">
        <v>0</v>
      </c>
      <c r="H34" s="10">
        <f>F34-G34</f>
        <v>0</v>
      </c>
      <c r="I34" s="10" t="e">
        <f t="shared" si="1"/>
        <v>#DIV/0!</v>
      </c>
      <c r="J34" s="51"/>
    </row>
    <row r="35" spans="1:13" ht="47.25" x14ac:dyDescent="0.25">
      <c r="A35" s="60"/>
      <c r="B35" s="61"/>
      <c r="C35" s="61"/>
      <c r="D35" s="51" t="s">
        <v>18</v>
      </c>
      <c r="E35" s="10">
        <v>0</v>
      </c>
      <c r="F35" s="10">
        <v>0</v>
      </c>
      <c r="G35" s="10">
        <v>0</v>
      </c>
      <c r="H35" s="10">
        <f t="shared" si="0"/>
        <v>0</v>
      </c>
      <c r="I35" s="10" t="e">
        <f t="shared" si="1"/>
        <v>#DIV/0!</v>
      </c>
      <c r="J35" s="51"/>
    </row>
    <row r="36" spans="1:13" ht="26.25" customHeight="1" x14ac:dyDescent="0.25">
      <c r="A36" s="60"/>
      <c r="B36" s="61"/>
      <c r="C36" s="61"/>
      <c r="D36" s="51" t="s">
        <v>19</v>
      </c>
      <c r="E36" s="10">
        <v>18041.8</v>
      </c>
      <c r="F36" s="10">
        <v>18041.8</v>
      </c>
      <c r="G36" s="10">
        <v>18011.2</v>
      </c>
      <c r="H36" s="10">
        <f>F36-G36</f>
        <v>30.599999999998545</v>
      </c>
      <c r="I36" s="10">
        <f t="shared" ref="I36:I41" si="2">(G36/F36)*100</f>
        <v>99.83039386314006</v>
      </c>
      <c r="J36" s="51"/>
    </row>
    <row r="37" spans="1:13" ht="63" x14ac:dyDescent="0.25">
      <c r="A37" s="60"/>
      <c r="B37" s="61"/>
      <c r="C37" s="61"/>
      <c r="D37" s="51" t="s">
        <v>20</v>
      </c>
      <c r="E37" s="10">
        <v>0</v>
      </c>
      <c r="F37" s="10">
        <v>0</v>
      </c>
      <c r="G37" s="10">
        <v>0</v>
      </c>
      <c r="H37" s="10">
        <f t="shared" ref="H37:H44" si="3">F37-G37</f>
        <v>0</v>
      </c>
      <c r="I37" s="10" t="e">
        <f t="shared" si="2"/>
        <v>#DIV/0!</v>
      </c>
      <c r="J37" s="51"/>
    </row>
    <row r="38" spans="1:13" ht="15.75" x14ac:dyDescent="0.25">
      <c r="A38" s="60"/>
      <c r="B38" s="61"/>
      <c r="C38" s="61"/>
      <c r="D38" s="52" t="s">
        <v>22</v>
      </c>
      <c r="E38" s="12">
        <f>SUM(E34,E35,E36)</f>
        <v>18041.8</v>
      </c>
      <c r="F38" s="12">
        <f>SUM(F34,F35,F36)</f>
        <v>18041.8</v>
      </c>
      <c r="G38" s="12">
        <f>SUM(G34,G35,G36)</f>
        <v>18011.2</v>
      </c>
      <c r="H38" s="12">
        <f>SUM(H34,H35,H36)</f>
        <v>30.599999999998545</v>
      </c>
      <c r="I38" s="12">
        <f>(G38/F38)*100</f>
        <v>99.83039386314006</v>
      </c>
      <c r="J38" s="51"/>
    </row>
    <row r="39" spans="1:13" ht="25.5" customHeight="1" x14ac:dyDescent="0.25">
      <c r="A39" s="60"/>
      <c r="B39" s="61"/>
      <c r="C39" s="61" t="s">
        <v>93</v>
      </c>
      <c r="D39" s="51" t="s">
        <v>16</v>
      </c>
      <c r="E39" s="10">
        <v>0</v>
      </c>
      <c r="F39" s="10">
        <v>0</v>
      </c>
      <c r="G39" s="10">
        <v>0</v>
      </c>
      <c r="H39" s="10">
        <f t="shared" si="3"/>
        <v>0</v>
      </c>
      <c r="I39" s="10" t="e">
        <f t="shared" si="2"/>
        <v>#DIV/0!</v>
      </c>
      <c r="J39" s="51"/>
    </row>
    <row r="40" spans="1:13" ht="47.25" x14ac:dyDescent="0.25">
      <c r="A40" s="60"/>
      <c r="B40" s="61"/>
      <c r="C40" s="61"/>
      <c r="D40" s="51" t="s">
        <v>18</v>
      </c>
      <c r="E40" s="10">
        <v>0</v>
      </c>
      <c r="F40" s="10">
        <v>0</v>
      </c>
      <c r="G40" s="10">
        <v>0</v>
      </c>
      <c r="H40" s="10">
        <f t="shared" si="3"/>
        <v>0</v>
      </c>
      <c r="I40" s="10" t="e">
        <f t="shared" si="2"/>
        <v>#DIV/0!</v>
      </c>
      <c r="J40" s="51"/>
    </row>
    <row r="41" spans="1:13" ht="24" customHeight="1" x14ac:dyDescent="0.25">
      <c r="A41" s="60"/>
      <c r="B41" s="61"/>
      <c r="C41" s="61"/>
      <c r="D41" s="51" t="s">
        <v>19</v>
      </c>
      <c r="E41" s="10">
        <v>38103.5</v>
      </c>
      <c r="F41" s="10">
        <v>38103.5</v>
      </c>
      <c r="G41" s="10">
        <v>37979.300000000003</v>
      </c>
      <c r="H41" s="10">
        <f>F41-G41</f>
        <v>124.19999999999709</v>
      </c>
      <c r="I41" s="10">
        <f t="shared" si="2"/>
        <v>99.674045691340694</v>
      </c>
      <c r="J41" s="51"/>
    </row>
    <row r="42" spans="1:13" ht="40.5" customHeight="1" x14ac:dyDescent="0.25">
      <c r="A42" s="60"/>
      <c r="B42" s="61"/>
      <c r="C42" s="61"/>
      <c r="D42" s="51" t="s">
        <v>20</v>
      </c>
      <c r="E42" s="10">
        <v>0</v>
      </c>
      <c r="F42" s="10">
        <v>0</v>
      </c>
      <c r="G42" s="10">
        <v>0</v>
      </c>
      <c r="H42" s="10">
        <f t="shared" ref="H42" si="4">F42-G42</f>
        <v>0</v>
      </c>
      <c r="I42" s="10" t="e">
        <f t="shared" ref="I42" si="5">(G42/F42)*100</f>
        <v>#DIV/0!</v>
      </c>
      <c r="J42" s="51"/>
    </row>
    <row r="43" spans="1:13" ht="24" customHeight="1" x14ac:dyDescent="0.25">
      <c r="A43" s="60"/>
      <c r="B43" s="61"/>
      <c r="C43" s="61"/>
      <c r="D43" s="52" t="s">
        <v>22</v>
      </c>
      <c r="E43" s="12">
        <f>SUM(E39,E40,E41)</f>
        <v>38103.5</v>
      </c>
      <c r="F43" s="12">
        <f>SUM(F39,F40,F41)</f>
        <v>38103.5</v>
      </c>
      <c r="G43" s="12">
        <f>SUM(G39,G40,G41)</f>
        <v>37979.300000000003</v>
      </c>
      <c r="H43" s="12">
        <f>SUM(H39,H40,H41)</f>
        <v>124.19999999999709</v>
      </c>
      <c r="I43" s="12">
        <f>(G43/F43)*100</f>
        <v>99.674045691340694</v>
      </c>
      <c r="J43" s="51"/>
    </row>
    <row r="44" spans="1:13" ht="25.5" customHeight="1" x14ac:dyDescent="0.25">
      <c r="A44" s="62" t="s">
        <v>33</v>
      </c>
      <c r="B44" s="62"/>
      <c r="C44" s="62"/>
      <c r="D44" s="51" t="s">
        <v>16</v>
      </c>
      <c r="E44" s="10">
        <f t="shared" ref="E44:F46" si="6">E29+E34+E39</f>
        <v>9645.5</v>
      </c>
      <c r="F44" s="10">
        <f t="shared" si="6"/>
        <v>9645.5</v>
      </c>
      <c r="G44" s="10">
        <f>G29+G34+G39</f>
        <v>9608.5</v>
      </c>
      <c r="H44" s="10">
        <f t="shared" si="3"/>
        <v>37</v>
      </c>
      <c r="I44" s="10">
        <f t="shared" si="1"/>
        <v>99.616401430718994</v>
      </c>
      <c r="J44" s="51" t="s">
        <v>17</v>
      </c>
    </row>
    <row r="45" spans="1:13" ht="47.25" x14ac:dyDescent="0.25">
      <c r="A45" s="62"/>
      <c r="B45" s="62"/>
      <c r="C45" s="62"/>
      <c r="D45" s="51" t="s">
        <v>18</v>
      </c>
      <c r="E45" s="10">
        <f t="shared" si="6"/>
        <v>8480.5</v>
      </c>
      <c r="F45" s="10">
        <f t="shared" si="6"/>
        <v>8480.5</v>
      </c>
      <c r="G45" s="10">
        <f>G30+G35+G40</f>
        <v>8480.5</v>
      </c>
      <c r="H45" s="10">
        <f t="shared" si="0"/>
        <v>0</v>
      </c>
      <c r="I45" s="10">
        <f t="shared" si="1"/>
        <v>100</v>
      </c>
      <c r="J45" s="51" t="s">
        <v>17</v>
      </c>
      <c r="L45" s="20"/>
      <c r="M45" s="20"/>
    </row>
    <row r="46" spans="1:13" ht="31.5" x14ac:dyDescent="0.25">
      <c r="A46" s="62"/>
      <c r="B46" s="62"/>
      <c r="C46" s="62"/>
      <c r="D46" s="51" t="s">
        <v>19</v>
      </c>
      <c r="E46" s="10">
        <f t="shared" si="6"/>
        <v>161360.20000000001</v>
      </c>
      <c r="F46" s="10">
        <f t="shared" si="6"/>
        <v>161360.20000000001</v>
      </c>
      <c r="G46" s="10">
        <f>G31+G36+G41</f>
        <v>160899.5</v>
      </c>
      <c r="H46" s="10">
        <f t="shared" si="0"/>
        <v>460.70000000001164</v>
      </c>
      <c r="I46" s="10">
        <f t="shared" si="1"/>
        <v>99.714489694484755</v>
      </c>
      <c r="J46" s="51" t="s">
        <v>17</v>
      </c>
      <c r="L46" s="21"/>
      <c r="M46" s="21"/>
    </row>
    <row r="47" spans="1:13" ht="63" x14ac:dyDescent="0.25">
      <c r="A47" s="62"/>
      <c r="B47" s="62"/>
      <c r="C47" s="62"/>
      <c r="D47" s="51" t="s">
        <v>20</v>
      </c>
      <c r="E47" s="10">
        <f>SUM(E32,E37,E42)</f>
        <v>0</v>
      </c>
      <c r="F47" s="10">
        <f>SUM(F32,F37,F42)</f>
        <v>0</v>
      </c>
      <c r="G47" s="10">
        <f>SUM(G32,G42,G37)</f>
        <v>0</v>
      </c>
      <c r="H47" s="10">
        <f>SUM(H32,H42,H37)</f>
        <v>0</v>
      </c>
      <c r="I47" s="10" t="e">
        <f>(G47/F47)*100</f>
        <v>#DIV/0!</v>
      </c>
      <c r="J47" s="51" t="s">
        <v>17</v>
      </c>
      <c r="L47" s="21"/>
      <c r="M47" s="21"/>
    </row>
    <row r="48" spans="1:13" ht="15.75" x14ac:dyDescent="0.25">
      <c r="A48" s="62"/>
      <c r="B48" s="62"/>
      <c r="C48" s="62"/>
      <c r="D48" s="52" t="s">
        <v>22</v>
      </c>
      <c r="E48" s="12">
        <f>SUM(E44,E45,E46)</f>
        <v>179486.2</v>
      </c>
      <c r="F48" s="12">
        <f>SUM(F44,F45,F46)</f>
        <v>179486.2</v>
      </c>
      <c r="G48" s="12">
        <f>SUM(G44,G45,G46,G47)</f>
        <v>178988.5</v>
      </c>
      <c r="H48" s="12">
        <f>SUM(H44,H45,H46,H47)</f>
        <v>497.70000000001164</v>
      </c>
      <c r="I48" s="12">
        <f>(G48/F48)*100</f>
        <v>99.722708486780604</v>
      </c>
      <c r="J48" s="52"/>
      <c r="L48" s="21"/>
      <c r="M48" s="21"/>
    </row>
    <row r="49" spans="1:13" ht="26.25" customHeight="1" x14ac:dyDescent="0.25">
      <c r="A49" s="62" t="s">
        <v>40</v>
      </c>
      <c r="B49" s="62"/>
      <c r="C49" s="62"/>
      <c r="D49" s="51" t="s">
        <v>16</v>
      </c>
      <c r="E49" s="12">
        <f>E44</f>
        <v>9645.5</v>
      </c>
      <c r="F49" s="12">
        <f t="shared" ref="F49" si="7">F44</f>
        <v>9645.5</v>
      </c>
      <c r="G49" s="12">
        <f>G44</f>
        <v>9608.5</v>
      </c>
      <c r="H49" s="12">
        <f t="shared" si="0"/>
        <v>37</v>
      </c>
      <c r="I49" s="12">
        <f t="shared" si="1"/>
        <v>99.616401430718994</v>
      </c>
      <c r="J49" s="52" t="s">
        <v>17</v>
      </c>
      <c r="L49" s="21"/>
      <c r="M49" s="21"/>
    </row>
    <row r="50" spans="1:13" ht="47.25" x14ac:dyDescent="0.25">
      <c r="A50" s="62"/>
      <c r="B50" s="62"/>
      <c r="C50" s="62"/>
      <c r="D50" s="51" t="s">
        <v>18</v>
      </c>
      <c r="E50" s="12">
        <f>E45</f>
        <v>8480.5</v>
      </c>
      <c r="F50" s="12">
        <f t="shared" ref="F50" si="8">F45</f>
        <v>8480.5</v>
      </c>
      <c r="G50" s="12">
        <f>G45</f>
        <v>8480.5</v>
      </c>
      <c r="H50" s="12">
        <f t="shared" si="0"/>
        <v>0</v>
      </c>
      <c r="I50" s="12">
        <f t="shared" si="1"/>
        <v>100</v>
      </c>
      <c r="J50" s="52" t="s">
        <v>17</v>
      </c>
      <c r="L50" s="21"/>
      <c r="M50" s="21"/>
    </row>
    <row r="51" spans="1:13" ht="31.5" x14ac:dyDescent="0.25">
      <c r="A51" s="62"/>
      <c r="B51" s="62"/>
      <c r="C51" s="62"/>
      <c r="D51" s="51" t="s">
        <v>19</v>
      </c>
      <c r="E51" s="12">
        <f>E46</f>
        <v>161360.20000000001</v>
      </c>
      <c r="F51" s="12">
        <f t="shared" ref="F51" si="9">F46</f>
        <v>161360.20000000001</v>
      </c>
      <c r="G51" s="12">
        <f>G46</f>
        <v>160899.5</v>
      </c>
      <c r="H51" s="12">
        <f t="shared" si="0"/>
        <v>460.70000000001164</v>
      </c>
      <c r="I51" s="12">
        <f t="shared" si="1"/>
        <v>99.714489694484755</v>
      </c>
      <c r="J51" s="52" t="s">
        <v>17</v>
      </c>
      <c r="L51" s="21"/>
      <c r="M51" s="21"/>
    </row>
    <row r="52" spans="1:13" ht="63" x14ac:dyDescent="0.25">
      <c r="A52" s="62"/>
      <c r="B52" s="62"/>
      <c r="C52" s="62"/>
      <c r="D52" s="51" t="s">
        <v>20</v>
      </c>
      <c r="E52" s="12">
        <f>E47</f>
        <v>0</v>
      </c>
      <c r="F52" s="12">
        <f>F47</f>
        <v>0</v>
      </c>
      <c r="G52" s="12">
        <f t="shared" ref="G52" si="10">G47</f>
        <v>0</v>
      </c>
      <c r="H52" s="12">
        <f>H47</f>
        <v>0</v>
      </c>
      <c r="I52" s="12" t="e">
        <f t="shared" si="1"/>
        <v>#DIV/0!</v>
      </c>
      <c r="J52" s="52" t="s">
        <v>17</v>
      </c>
      <c r="L52" s="21"/>
      <c r="M52" s="21"/>
    </row>
    <row r="53" spans="1:13" ht="15.75" x14ac:dyDescent="0.25">
      <c r="A53" s="62"/>
      <c r="B53" s="62"/>
      <c r="C53" s="62"/>
      <c r="D53" s="52" t="s">
        <v>22</v>
      </c>
      <c r="E53" s="12">
        <f>SUM(E49,E50,E51,E52)</f>
        <v>179486.2</v>
      </c>
      <c r="F53" s="12">
        <f>SUM(F49,F50,F51,F52)</f>
        <v>179486.2</v>
      </c>
      <c r="G53" s="12">
        <f>SUM(G49,G50,G52,G51)</f>
        <v>178988.5</v>
      </c>
      <c r="H53" s="12">
        <f t="shared" si="0"/>
        <v>497.70000000001164</v>
      </c>
      <c r="I53" s="12">
        <f t="shared" si="1"/>
        <v>99.722708486780604</v>
      </c>
      <c r="J53" s="52" t="s">
        <v>17</v>
      </c>
      <c r="L53" s="21"/>
      <c r="M53" s="21"/>
    </row>
    <row r="54" spans="1:13" ht="27.75" customHeight="1" x14ac:dyDescent="0.25">
      <c r="A54" s="62" t="s">
        <v>149</v>
      </c>
      <c r="B54" s="62"/>
      <c r="C54" s="62"/>
      <c r="D54" s="62"/>
      <c r="E54" s="62"/>
      <c r="F54" s="62"/>
      <c r="G54" s="62"/>
      <c r="H54" s="62"/>
      <c r="I54" s="62"/>
      <c r="J54" s="62"/>
      <c r="L54" s="21"/>
      <c r="M54" s="21"/>
    </row>
    <row r="55" spans="1:13" ht="15" customHeight="1" x14ac:dyDescent="0.25">
      <c r="A55" s="62" t="s">
        <v>150</v>
      </c>
      <c r="B55" s="62"/>
      <c r="C55" s="62"/>
      <c r="D55" s="62"/>
      <c r="E55" s="62"/>
      <c r="F55" s="62"/>
      <c r="G55" s="62"/>
      <c r="H55" s="62"/>
      <c r="I55" s="62"/>
      <c r="J55" s="62"/>
      <c r="L55" s="21"/>
      <c r="M55" s="21"/>
    </row>
    <row r="56" spans="1:13" ht="35.25" customHeight="1" x14ac:dyDescent="0.25">
      <c r="A56" s="62" t="s">
        <v>151</v>
      </c>
      <c r="B56" s="62"/>
      <c r="C56" s="62"/>
      <c r="D56" s="62"/>
      <c r="E56" s="62"/>
      <c r="F56" s="62"/>
      <c r="G56" s="62"/>
      <c r="H56" s="62"/>
      <c r="I56" s="62"/>
      <c r="J56" s="62"/>
      <c r="L56" s="21"/>
      <c r="M56" s="21"/>
    </row>
    <row r="57" spans="1:13" ht="225" customHeight="1" x14ac:dyDescent="0.25">
      <c r="A57" s="50" t="s">
        <v>109</v>
      </c>
      <c r="B57" s="13" t="s">
        <v>42</v>
      </c>
      <c r="C57" s="51" t="s">
        <v>28</v>
      </c>
      <c r="D57" s="50" t="s">
        <v>29</v>
      </c>
      <c r="E57" s="53"/>
      <c r="F57" s="53"/>
      <c r="G57" s="53"/>
      <c r="H57" s="53"/>
      <c r="I57" s="53"/>
      <c r="J57" s="54" t="s">
        <v>204</v>
      </c>
      <c r="L57" s="21"/>
      <c r="M57" s="21"/>
    </row>
    <row r="58" spans="1:13" ht="116.25" customHeight="1" x14ac:dyDescent="0.25">
      <c r="A58" s="50" t="s">
        <v>110</v>
      </c>
      <c r="B58" s="13" t="s">
        <v>43</v>
      </c>
      <c r="C58" s="51" t="s">
        <v>28</v>
      </c>
      <c r="D58" s="50" t="s">
        <v>29</v>
      </c>
      <c r="E58" s="53"/>
      <c r="F58" s="53"/>
      <c r="G58" s="53"/>
      <c r="H58" s="53"/>
      <c r="I58" s="53"/>
      <c r="J58" s="55" t="s">
        <v>174</v>
      </c>
      <c r="L58" s="21"/>
      <c r="M58" s="21"/>
    </row>
    <row r="59" spans="1:13" ht="144.75" customHeight="1" x14ac:dyDescent="0.25">
      <c r="A59" s="50" t="s">
        <v>111</v>
      </c>
      <c r="B59" s="13" t="s">
        <v>44</v>
      </c>
      <c r="C59" s="51" t="s">
        <v>28</v>
      </c>
      <c r="D59" s="50" t="s">
        <v>29</v>
      </c>
      <c r="E59" s="53"/>
      <c r="F59" s="53"/>
      <c r="G59" s="53"/>
      <c r="H59" s="53"/>
      <c r="I59" s="53"/>
      <c r="J59" s="55" t="s">
        <v>207</v>
      </c>
      <c r="L59" s="21"/>
      <c r="M59" s="21"/>
    </row>
    <row r="60" spans="1:13" ht="106.5" customHeight="1" x14ac:dyDescent="0.25">
      <c r="A60" s="50" t="s">
        <v>112</v>
      </c>
      <c r="B60" s="13" t="s">
        <v>45</v>
      </c>
      <c r="C60" s="51" t="s">
        <v>28</v>
      </c>
      <c r="D60" s="50" t="s">
        <v>29</v>
      </c>
      <c r="E60" s="53"/>
      <c r="F60" s="53"/>
      <c r="G60" s="53"/>
      <c r="H60" s="53"/>
      <c r="I60" s="53"/>
      <c r="J60" s="55" t="s">
        <v>195</v>
      </c>
    </row>
    <row r="61" spans="1:13" ht="182.25" customHeight="1" x14ac:dyDescent="0.25">
      <c r="A61" s="50" t="s">
        <v>113</v>
      </c>
      <c r="B61" s="13" t="s">
        <v>46</v>
      </c>
      <c r="C61" s="51" t="s">
        <v>27</v>
      </c>
      <c r="D61" s="50" t="s">
        <v>29</v>
      </c>
      <c r="E61" s="53"/>
      <c r="F61" s="53"/>
      <c r="G61" s="53"/>
      <c r="H61" s="53"/>
      <c r="I61" s="53"/>
      <c r="J61" s="55" t="s">
        <v>208</v>
      </c>
    </row>
    <row r="62" spans="1:13" ht="25.5" customHeight="1" x14ac:dyDescent="0.25">
      <c r="A62" s="62" t="s">
        <v>15</v>
      </c>
      <c r="B62" s="62"/>
      <c r="C62" s="62"/>
      <c r="D62" s="51" t="s">
        <v>16</v>
      </c>
      <c r="E62" s="53"/>
      <c r="F62" s="53"/>
      <c r="G62" s="53"/>
      <c r="H62" s="51"/>
      <c r="I62" s="51"/>
      <c r="J62" s="43" t="s">
        <v>17</v>
      </c>
    </row>
    <row r="63" spans="1:13" ht="47.25" x14ac:dyDescent="0.25">
      <c r="A63" s="62"/>
      <c r="B63" s="62"/>
      <c r="C63" s="62"/>
      <c r="D63" s="51" t="s">
        <v>18</v>
      </c>
      <c r="E63" s="53"/>
      <c r="F63" s="53"/>
      <c r="G63" s="53"/>
      <c r="H63" s="51"/>
      <c r="I63" s="51"/>
      <c r="J63" s="43" t="s">
        <v>17</v>
      </c>
    </row>
    <row r="64" spans="1:13" ht="31.5" x14ac:dyDescent="0.25">
      <c r="A64" s="62"/>
      <c r="B64" s="62"/>
      <c r="C64" s="62"/>
      <c r="D64" s="51" t="s">
        <v>19</v>
      </c>
      <c r="E64" s="53"/>
      <c r="F64" s="53"/>
      <c r="G64" s="53"/>
      <c r="H64" s="51"/>
      <c r="I64" s="51"/>
      <c r="J64" s="43" t="s">
        <v>17</v>
      </c>
    </row>
    <row r="65" spans="1:10" ht="63" x14ac:dyDescent="0.25">
      <c r="A65" s="62"/>
      <c r="B65" s="62"/>
      <c r="C65" s="62"/>
      <c r="D65" s="51" t="s">
        <v>20</v>
      </c>
      <c r="E65" s="53"/>
      <c r="F65" s="53"/>
      <c r="G65" s="53"/>
      <c r="H65" s="51"/>
      <c r="I65" s="51"/>
      <c r="J65" s="43" t="s">
        <v>17</v>
      </c>
    </row>
    <row r="66" spans="1:10" ht="27.75" customHeight="1" x14ac:dyDescent="0.25">
      <c r="A66" s="62" t="s">
        <v>152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ht="93" customHeight="1" x14ac:dyDescent="0.25">
      <c r="A67" s="50" t="s">
        <v>114</v>
      </c>
      <c r="B67" s="53" t="s">
        <v>47</v>
      </c>
      <c r="C67" s="51" t="s">
        <v>48</v>
      </c>
      <c r="D67" s="50" t="s">
        <v>29</v>
      </c>
      <c r="E67" s="53"/>
      <c r="F67" s="53"/>
      <c r="G67" s="51"/>
      <c r="H67" s="53"/>
      <c r="I67" s="53"/>
      <c r="J67" s="43" t="s">
        <v>99</v>
      </c>
    </row>
    <row r="68" spans="1:10" ht="23.25" customHeight="1" x14ac:dyDescent="0.25">
      <c r="A68" s="60" t="s">
        <v>115</v>
      </c>
      <c r="B68" s="61" t="s">
        <v>49</v>
      </c>
      <c r="C68" s="61" t="s">
        <v>27</v>
      </c>
      <c r="D68" s="51" t="s">
        <v>16</v>
      </c>
      <c r="E68" s="10">
        <v>0</v>
      </c>
      <c r="F68" s="10">
        <v>0</v>
      </c>
      <c r="G68" s="10">
        <v>0</v>
      </c>
      <c r="H68" s="10">
        <f t="shared" ref="H68:H127" si="11">F68-G68</f>
        <v>0</v>
      </c>
      <c r="I68" s="10" t="e">
        <f t="shared" ref="I68:I126" si="12">(G68/F68)*100</f>
        <v>#DIV/0!</v>
      </c>
      <c r="J68" s="43"/>
    </row>
    <row r="69" spans="1:10" ht="90" customHeight="1" x14ac:dyDescent="0.25">
      <c r="A69" s="60"/>
      <c r="B69" s="61"/>
      <c r="C69" s="61"/>
      <c r="D69" s="51" t="s">
        <v>18</v>
      </c>
      <c r="E69" s="10">
        <v>171</v>
      </c>
      <c r="F69" s="10">
        <v>171</v>
      </c>
      <c r="G69" s="10">
        <v>171</v>
      </c>
      <c r="H69" s="10">
        <f t="shared" si="11"/>
        <v>0</v>
      </c>
      <c r="I69" s="10">
        <f t="shared" si="12"/>
        <v>100</v>
      </c>
      <c r="J69" s="54" t="s">
        <v>205</v>
      </c>
    </row>
    <row r="70" spans="1:10" ht="60" customHeight="1" x14ac:dyDescent="0.25">
      <c r="A70" s="60"/>
      <c r="B70" s="61"/>
      <c r="C70" s="61"/>
      <c r="D70" s="51" t="s">
        <v>19</v>
      </c>
      <c r="E70" s="10">
        <v>9</v>
      </c>
      <c r="F70" s="10">
        <v>9</v>
      </c>
      <c r="G70" s="10">
        <v>9</v>
      </c>
      <c r="H70" s="10">
        <f t="shared" si="11"/>
        <v>0</v>
      </c>
      <c r="I70" s="10">
        <f t="shared" si="12"/>
        <v>100</v>
      </c>
      <c r="J70" s="54" t="s">
        <v>206</v>
      </c>
    </row>
    <row r="71" spans="1:10" ht="41.25" customHeight="1" x14ac:dyDescent="0.25">
      <c r="A71" s="60"/>
      <c r="B71" s="61"/>
      <c r="C71" s="61"/>
      <c r="D71" s="51" t="s">
        <v>20</v>
      </c>
      <c r="E71" s="10">
        <v>0</v>
      </c>
      <c r="F71" s="10">
        <v>0</v>
      </c>
      <c r="G71" s="10">
        <v>0</v>
      </c>
      <c r="H71" s="10">
        <f t="shared" si="11"/>
        <v>0</v>
      </c>
      <c r="I71" s="10" t="e">
        <f t="shared" si="12"/>
        <v>#DIV/0!</v>
      </c>
      <c r="J71" s="44"/>
    </row>
    <row r="72" spans="1:10" ht="41.25" customHeight="1" x14ac:dyDescent="0.25">
      <c r="A72" s="60"/>
      <c r="B72" s="61"/>
      <c r="C72" s="61"/>
      <c r="D72" s="52" t="s">
        <v>22</v>
      </c>
      <c r="E72" s="12">
        <f>SUM(E69,E70)</f>
        <v>180</v>
      </c>
      <c r="F72" s="12">
        <f>SUM(F69,F70)</f>
        <v>180</v>
      </c>
      <c r="G72" s="12">
        <f>SUM(G69,G70,G71)</f>
        <v>180</v>
      </c>
      <c r="H72" s="12">
        <f>SUM(H69,H70,H71)</f>
        <v>0</v>
      </c>
      <c r="I72" s="12">
        <f>G72/F72*100</f>
        <v>100</v>
      </c>
      <c r="J72" s="43"/>
    </row>
    <row r="73" spans="1:10" ht="23.25" customHeight="1" x14ac:dyDescent="0.25">
      <c r="A73" s="60" t="s">
        <v>116</v>
      </c>
      <c r="B73" s="61" t="s">
        <v>50</v>
      </c>
      <c r="C73" s="61" t="s">
        <v>27</v>
      </c>
      <c r="D73" s="51" t="s">
        <v>16</v>
      </c>
      <c r="E73" s="10">
        <v>0</v>
      </c>
      <c r="F73" s="10">
        <v>0</v>
      </c>
      <c r="G73" s="10">
        <v>0</v>
      </c>
      <c r="H73" s="10">
        <f t="shared" si="11"/>
        <v>0</v>
      </c>
      <c r="I73" s="10" t="e">
        <f t="shared" si="12"/>
        <v>#DIV/0!</v>
      </c>
      <c r="J73" s="43"/>
    </row>
    <row r="74" spans="1:10" ht="69" customHeight="1" x14ac:dyDescent="0.25">
      <c r="A74" s="60"/>
      <c r="B74" s="61"/>
      <c r="C74" s="61"/>
      <c r="D74" s="51" t="s">
        <v>18</v>
      </c>
      <c r="E74" s="10">
        <v>0</v>
      </c>
      <c r="F74" s="10">
        <v>0</v>
      </c>
      <c r="G74" s="10">
        <v>0</v>
      </c>
      <c r="H74" s="10">
        <f t="shared" si="11"/>
        <v>0</v>
      </c>
      <c r="I74" s="10" t="e">
        <f t="shared" si="12"/>
        <v>#DIV/0!</v>
      </c>
      <c r="J74" s="43" t="s">
        <v>209</v>
      </c>
    </row>
    <row r="75" spans="1:10" ht="18.75" customHeight="1" x14ac:dyDescent="0.25">
      <c r="A75" s="60"/>
      <c r="B75" s="61"/>
      <c r="C75" s="61"/>
      <c r="D75" s="51" t="s">
        <v>19</v>
      </c>
      <c r="E75" s="10">
        <v>0</v>
      </c>
      <c r="F75" s="10">
        <v>0</v>
      </c>
      <c r="G75" s="10">
        <v>0</v>
      </c>
      <c r="H75" s="10">
        <f t="shared" si="11"/>
        <v>0</v>
      </c>
      <c r="I75" s="10" t="e">
        <f t="shared" si="12"/>
        <v>#DIV/0!</v>
      </c>
      <c r="J75" s="44"/>
    </row>
    <row r="76" spans="1:10" ht="63" x14ac:dyDescent="0.25">
      <c r="A76" s="60"/>
      <c r="B76" s="61"/>
      <c r="C76" s="61"/>
      <c r="D76" s="51" t="s">
        <v>20</v>
      </c>
      <c r="E76" s="10">
        <v>0</v>
      </c>
      <c r="F76" s="10">
        <v>0</v>
      </c>
      <c r="G76" s="10">
        <v>0</v>
      </c>
      <c r="H76" s="10">
        <f t="shared" si="11"/>
        <v>0</v>
      </c>
      <c r="I76" s="10" t="e">
        <f t="shared" si="12"/>
        <v>#DIV/0!</v>
      </c>
      <c r="J76" s="43"/>
    </row>
    <row r="77" spans="1:10" ht="15.75" x14ac:dyDescent="0.25">
      <c r="A77" s="60"/>
      <c r="B77" s="61"/>
      <c r="C77" s="61"/>
      <c r="D77" s="52" t="s">
        <v>22</v>
      </c>
      <c r="E77" s="12">
        <f>SUM(E73,E74,E75,E76)</f>
        <v>0</v>
      </c>
      <c r="F77" s="12">
        <f>SUM(F73,F74,F75,F76)</f>
        <v>0</v>
      </c>
      <c r="G77" s="12">
        <v>0</v>
      </c>
      <c r="H77" s="12">
        <v>0</v>
      </c>
      <c r="I77" s="12" t="e">
        <f>G77/F77*100</f>
        <v>#DIV/0!</v>
      </c>
      <c r="J77" s="43"/>
    </row>
    <row r="78" spans="1:10" ht="23.25" customHeight="1" x14ac:dyDescent="0.25">
      <c r="A78" s="60" t="s">
        <v>117</v>
      </c>
      <c r="B78" s="61" t="s">
        <v>51</v>
      </c>
      <c r="C78" s="61" t="s">
        <v>27</v>
      </c>
      <c r="D78" s="51" t="s">
        <v>16</v>
      </c>
      <c r="E78" s="10">
        <v>0</v>
      </c>
      <c r="F78" s="10">
        <v>0</v>
      </c>
      <c r="G78" s="10">
        <v>0</v>
      </c>
      <c r="H78" s="10">
        <f t="shared" si="11"/>
        <v>0</v>
      </c>
      <c r="I78" s="10" t="e">
        <f t="shared" si="12"/>
        <v>#DIV/0!</v>
      </c>
      <c r="J78" s="43"/>
    </row>
    <row r="79" spans="1:10" ht="66" customHeight="1" x14ac:dyDescent="0.25">
      <c r="A79" s="60"/>
      <c r="B79" s="61"/>
      <c r="C79" s="61"/>
      <c r="D79" s="51" t="s">
        <v>18</v>
      </c>
      <c r="E79" s="10">
        <v>342.3</v>
      </c>
      <c r="F79" s="10">
        <v>342.3</v>
      </c>
      <c r="G79" s="10">
        <v>342.3</v>
      </c>
      <c r="H79" s="10">
        <f t="shared" si="11"/>
        <v>0</v>
      </c>
      <c r="I79" s="10">
        <f t="shared" si="12"/>
        <v>100</v>
      </c>
      <c r="J79" s="44" t="s">
        <v>196</v>
      </c>
    </row>
    <row r="80" spans="1:10" ht="50.25" customHeight="1" x14ac:dyDescent="0.25">
      <c r="A80" s="60"/>
      <c r="B80" s="61"/>
      <c r="C80" s="61"/>
      <c r="D80" s="51" t="s">
        <v>19</v>
      </c>
      <c r="E80" s="10">
        <v>55</v>
      </c>
      <c r="F80" s="10">
        <v>55</v>
      </c>
      <c r="G80" s="10">
        <v>55</v>
      </c>
      <c r="H80" s="10">
        <f t="shared" si="11"/>
        <v>0</v>
      </c>
      <c r="I80" s="10">
        <f t="shared" si="12"/>
        <v>100</v>
      </c>
      <c r="J80" s="43"/>
    </row>
    <row r="81" spans="1:10" ht="63" x14ac:dyDescent="0.25">
      <c r="A81" s="60"/>
      <c r="B81" s="61"/>
      <c r="C81" s="61"/>
      <c r="D81" s="51" t="s">
        <v>20</v>
      </c>
      <c r="E81" s="10">
        <v>0</v>
      </c>
      <c r="F81" s="10">
        <v>0</v>
      </c>
      <c r="G81" s="10">
        <v>0</v>
      </c>
      <c r="H81" s="10">
        <f t="shared" si="11"/>
        <v>0</v>
      </c>
      <c r="I81" s="10" t="e">
        <f t="shared" si="12"/>
        <v>#DIV/0!</v>
      </c>
      <c r="J81" s="43"/>
    </row>
    <row r="82" spans="1:10" ht="15.75" x14ac:dyDescent="0.25">
      <c r="A82" s="60"/>
      <c r="B82" s="61"/>
      <c r="C82" s="61"/>
      <c r="D82" s="52" t="s">
        <v>22</v>
      </c>
      <c r="E82" s="12">
        <f>SUM(E79,E80,E81,E78)</f>
        <v>397.3</v>
      </c>
      <c r="F82" s="12">
        <f>SUM(F78,F79,F80,F81)</f>
        <v>397.3</v>
      </c>
      <c r="G82" s="12">
        <f>SUM(G78,G79,G80,G81)</f>
        <v>397.3</v>
      </c>
      <c r="H82" s="12">
        <f>SUM(H79,H78,H80,H81)</f>
        <v>0</v>
      </c>
      <c r="I82" s="12">
        <f>G82/F82*100</f>
        <v>100</v>
      </c>
      <c r="J82" s="43"/>
    </row>
    <row r="83" spans="1:10" ht="28.5" customHeight="1" x14ac:dyDescent="0.25">
      <c r="A83" s="60" t="s">
        <v>118</v>
      </c>
      <c r="B83" s="61" t="s">
        <v>52</v>
      </c>
      <c r="C83" s="61" t="s">
        <v>27</v>
      </c>
      <c r="D83" s="51" t="s">
        <v>16</v>
      </c>
      <c r="E83" s="10">
        <v>0</v>
      </c>
      <c r="F83" s="10">
        <v>0</v>
      </c>
      <c r="G83" s="10">
        <v>0</v>
      </c>
      <c r="H83" s="10">
        <f t="shared" si="11"/>
        <v>0</v>
      </c>
      <c r="I83" s="10" t="e">
        <f t="shared" si="12"/>
        <v>#DIV/0!</v>
      </c>
      <c r="J83" s="44"/>
    </row>
    <row r="84" spans="1:10" ht="46.5" customHeight="1" x14ac:dyDescent="0.25">
      <c r="A84" s="60"/>
      <c r="B84" s="61"/>
      <c r="C84" s="61"/>
      <c r="D84" s="51" t="s">
        <v>18</v>
      </c>
      <c r="E84" s="10">
        <v>795.9</v>
      </c>
      <c r="F84" s="10">
        <v>795.9</v>
      </c>
      <c r="G84" s="10">
        <v>795.9</v>
      </c>
      <c r="H84" s="10">
        <f t="shared" si="11"/>
        <v>0</v>
      </c>
      <c r="I84" s="10">
        <f t="shared" si="12"/>
        <v>100</v>
      </c>
      <c r="J84" s="43" t="s">
        <v>197</v>
      </c>
    </row>
    <row r="85" spans="1:10" ht="46.5" customHeight="1" x14ac:dyDescent="0.25">
      <c r="A85" s="60"/>
      <c r="B85" s="61"/>
      <c r="C85" s="61"/>
      <c r="D85" s="51" t="s">
        <v>19</v>
      </c>
      <c r="E85" s="10">
        <v>50</v>
      </c>
      <c r="F85" s="10">
        <v>50</v>
      </c>
      <c r="G85" s="10">
        <v>50</v>
      </c>
      <c r="H85" s="10">
        <f>F85-G85</f>
        <v>0</v>
      </c>
      <c r="I85" s="10">
        <f>(G85/F85)*100</f>
        <v>100</v>
      </c>
      <c r="J85" s="43" t="s">
        <v>175</v>
      </c>
    </row>
    <row r="86" spans="1:10" ht="50.25" customHeight="1" x14ac:dyDescent="0.25">
      <c r="A86" s="60"/>
      <c r="B86" s="61"/>
      <c r="C86" s="61"/>
      <c r="D86" s="51" t="s">
        <v>20</v>
      </c>
      <c r="E86" s="10">
        <v>0</v>
      </c>
      <c r="F86" s="10">
        <v>0</v>
      </c>
      <c r="G86" s="10">
        <v>0</v>
      </c>
      <c r="H86" s="10">
        <f t="shared" si="11"/>
        <v>0</v>
      </c>
      <c r="I86" s="10" t="e">
        <f t="shared" si="12"/>
        <v>#DIV/0!</v>
      </c>
      <c r="J86" s="43"/>
    </row>
    <row r="87" spans="1:10" ht="50.25" customHeight="1" x14ac:dyDescent="0.25">
      <c r="A87" s="60"/>
      <c r="B87" s="61"/>
      <c r="C87" s="61"/>
      <c r="D87" s="52" t="s">
        <v>22</v>
      </c>
      <c r="E87" s="12">
        <f>SUM(E83,E84,E85,E86)</f>
        <v>845.9</v>
      </c>
      <c r="F87" s="12">
        <f>SUM(F83,F84,F86,F85)</f>
        <v>845.9</v>
      </c>
      <c r="G87" s="12">
        <f>SUM(G84,G83,G85,G86)</f>
        <v>845.9</v>
      </c>
      <c r="H87" s="12">
        <f>SUM(H83,H84,H85,H86)</f>
        <v>0</v>
      </c>
      <c r="I87" s="12">
        <f>G87/F87*100</f>
        <v>100</v>
      </c>
      <c r="J87" s="44"/>
    </row>
    <row r="88" spans="1:10" ht="23.25" customHeight="1" x14ac:dyDescent="0.25">
      <c r="A88" s="60" t="s">
        <v>119</v>
      </c>
      <c r="B88" s="61" t="s">
        <v>53</v>
      </c>
      <c r="C88" s="61" t="s">
        <v>27</v>
      </c>
      <c r="D88" s="51" t="s">
        <v>16</v>
      </c>
      <c r="E88" s="10">
        <v>0</v>
      </c>
      <c r="F88" s="10">
        <v>0</v>
      </c>
      <c r="G88" s="10">
        <v>0</v>
      </c>
      <c r="H88" s="10">
        <f t="shared" si="11"/>
        <v>0</v>
      </c>
      <c r="I88" s="10" t="e">
        <f t="shared" si="12"/>
        <v>#DIV/0!</v>
      </c>
      <c r="J88" s="43"/>
    </row>
    <row r="89" spans="1:10" ht="45" customHeight="1" x14ac:dyDescent="0.25">
      <c r="A89" s="60"/>
      <c r="B89" s="61"/>
      <c r="C89" s="61"/>
      <c r="D89" s="51" t="s">
        <v>18</v>
      </c>
      <c r="E89" s="10">
        <v>949.2</v>
      </c>
      <c r="F89" s="10">
        <v>949.2</v>
      </c>
      <c r="G89" s="10">
        <v>949.2</v>
      </c>
      <c r="H89" s="10">
        <f t="shared" si="11"/>
        <v>0</v>
      </c>
      <c r="I89" s="10">
        <f t="shared" si="12"/>
        <v>100</v>
      </c>
      <c r="J89" s="43" t="s">
        <v>198</v>
      </c>
    </row>
    <row r="90" spans="1:10" ht="45" customHeight="1" x14ac:dyDescent="0.25">
      <c r="A90" s="60"/>
      <c r="B90" s="61"/>
      <c r="C90" s="61"/>
      <c r="D90" s="51" t="s">
        <v>19</v>
      </c>
      <c r="E90" s="10">
        <v>75</v>
      </c>
      <c r="F90" s="10">
        <v>75</v>
      </c>
      <c r="G90" s="10">
        <v>75</v>
      </c>
      <c r="H90" s="10">
        <f t="shared" si="11"/>
        <v>0</v>
      </c>
      <c r="I90" s="10">
        <f t="shared" si="12"/>
        <v>100</v>
      </c>
      <c r="J90" s="43"/>
    </row>
    <row r="91" spans="1:10" ht="63" x14ac:dyDescent="0.25">
      <c r="A91" s="60"/>
      <c r="B91" s="61"/>
      <c r="C91" s="61"/>
      <c r="D91" s="51" t="s">
        <v>20</v>
      </c>
      <c r="E91" s="10">
        <v>0</v>
      </c>
      <c r="F91" s="10">
        <v>0</v>
      </c>
      <c r="G91" s="10">
        <v>0</v>
      </c>
      <c r="H91" s="10">
        <f t="shared" si="11"/>
        <v>0</v>
      </c>
      <c r="I91" s="10" t="e">
        <f t="shared" si="12"/>
        <v>#DIV/0!</v>
      </c>
      <c r="J91" s="44"/>
    </row>
    <row r="92" spans="1:10" ht="15.75" x14ac:dyDescent="0.25">
      <c r="A92" s="60"/>
      <c r="B92" s="61"/>
      <c r="C92" s="61"/>
      <c r="D92" s="52" t="s">
        <v>22</v>
      </c>
      <c r="E92" s="12">
        <f>SUM(E88,E89,E90,E91)</f>
        <v>1024.2</v>
      </c>
      <c r="F92" s="12">
        <f>SUM(F88,F89,F90,F91)</f>
        <v>1024.2</v>
      </c>
      <c r="G92" s="12">
        <f>SUM(G88,G89,G90,G91)</f>
        <v>1024.2</v>
      </c>
      <c r="H92" s="12">
        <f>SUM(H88,H89,H90,H91)</f>
        <v>0</v>
      </c>
      <c r="I92" s="12">
        <f>G92/F92*100</f>
        <v>100</v>
      </c>
      <c r="J92" s="43"/>
    </row>
    <row r="93" spans="1:10" ht="23.25" customHeight="1" x14ac:dyDescent="0.25">
      <c r="A93" s="60" t="s">
        <v>120</v>
      </c>
      <c r="B93" s="61" t="s">
        <v>54</v>
      </c>
      <c r="C93" s="61" t="s">
        <v>27</v>
      </c>
      <c r="D93" s="51" t="s">
        <v>16</v>
      </c>
      <c r="E93" s="10">
        <v>0</v>
      </c>
      <c r="F93" s="10">
        <v>0</v>
      </c>
      <c r="G93" s="10">
        <v>0</v>
      </c>
      <c r="H93" s="10">
        <f t="shared" si="11"/>
        <v>0</v>
      </c>
      <c r="I93" s="10" t="e">
        <f t="shared" si="12"/>
        <v>#DIV/0!</v>
      </c>
      <c r="J93" s="43"/>
    </row>
    <row r="94" spans="1:10" ht="41.25" customHeight="1" x14ac:dyDescent="0.25">
      <c r="A94" s="60"/>
      <c r="B94" s="61"/>
      <c r="C94" s="61"/>
      <c r="D94" s="51" t="s">
        <v>18</v>
      </c>
      <c r="E94" s="10">
        <v>0</v>
      </c>
      <c r="F94" s="10">
        <v>0</v>
      </c>
      <c r="G94" s="10">
        <v>0</v>
      </c>
      <c r="H94" s="10">
        <f t="shared" si="11"/>
        <v>0</v>
      </c>
      <c r="I94" s="10" t="e">
        <f t="shared" si="12"/>
        <v>#DIV/0!</v>
      </c>
      <c r="J94" s="43" t="s">
        <v>209</v>
      </c>
    </row>
    <row r="95" spans="1:10" ht="26.25" customHeight="1" x14ac:dyDescent="0.25">
      <c r="A95" s="60"/>
      <c r="B95" s="61"/>
      <c r="C95" s="61"/>
      <c r="D95" s="51" t="s">
        <v>19</v>
      </c>
      <c r="E95" s="10">
        <v>0</v>
      </c>
      <c r="F95" s="10">
        <v>0</v>
      </c>
      <c r="G95" s="10">
        <v>0</v>
      </c>
      <c r="H95" s="10">
        <f t="shared" si="11"/>
        <v>0</v>
      </c>
      <c r="I95" s="10" t="e">
        <f t="shared" si="12"/>
        <v>#DIV/0!</v>
      </c>
      <c r="J95" s="44"/>
    </row>
    <row r="96" spans="1:10" ht="63" x14ac:dyDescent="0.25">
      <c r="A96" s="60"/>
      <c r="B96" s="61"/>
      <c r="C96" s="61"/>
      <c r="D96" s="51" t="s">
        <v>20</v>
      </c>
      <c r="E96" s="10">
        <v>0</v>
      </c>
      <c r="F96" s="10">
        <v>0</v>
      </c>
      <c r="G96" s="10">
        <v>0</v>
      </c>
      <c r="H96" s="10">
        <f t="shared" si="11"/>
        <v>0</v>
      </c>
      <c r="I96" s="10" t="e">
        <f t="shared" si="12"/>
        <v>#DIV/0!</v>
      </c>
      <c r="J96" s="43"/>
    </row>
    <row r="97" spans="1:10" ht="15.75" x14ac:dyDescent="0.25">
      <c r="A97" s="60"/>
      <c r="B97" s="61"/>
      <c r="C97" s="61"/>
      <c r="D97" s="52" t="s">
        <v>22</v>
      </c>
      <c r="E97" s="12">
        <f>SUM(E93,E94,E95,E96)</f>
        <v>0</v>
      </c>
      <c r="F97" s="12">
        <f>SUM(F93,F94,F95,F96)</f>
        <v>0</v>
      </c>
      <c r="G97" s="12">
        <f>SUM(G93,G94,G95,G96)</f>
        <v>0</v>
      </c>
      <c r="H97" s="12">
        <f>SUM(H93,H94,H95,H96)</f>
        <v>0</v>
      </c>
      <c r="I97" s="12" t="e">
        <f>G97/F97*100</f>
        <v>#DIV/0!</v>
      </c>
      <c r="J97" s="43"/>
    </row>
    <row r="98" spans="1:10" ht="23.25" customHeight="1" x14ac:dyDescent="0.25">
      <c r="A98" s="60" t="s">
        <v>121</v>
      </c>
      <c r="B98" s="61" t="s">
        <v>55</v>
      </c>
      <c r="C98" s="61" t="s">
        <v>27</v>
      </c>
      <c r="D98" s="51" t="s">
        <v>16</v>
      </c>
      <c r="E98" s="10">
        <v>0</v>
      </c>
      <c r="F98" s="10">
        <v>0</v>
      </c>
      <c r="G98" s="10">
        <v>0</v>
      </c>
      <c r="H98" s="10">
        <f>F98-G98</f>
        <v>0</v>
      </c>
      <c r="I98" s="10" t="e">
        <f t="shared" si="12"/>
        <v>#DIV/0!</v>
      </c>
      <c r="J98" s="43"/>
    </row>
    <row r="99" spans="1:10" ht="47.25" customHeight="1" x14ac:dyDescent="0.25">
      <c r="A99" s="60"/>
      <c r="B99" s="61"/>
      <c r="C99" s="61"/>
      <c r="D99" s="51" t="s">
        <v>18</v>
      </c>
      <c r="E99" s="10">
        <v>950</v>
      </c>
      <c r="F99" s="10">
        <v>950</v>
      </c>
      <c r="G99" s="10">
        <v>950</v>
      </c>
      <c r="H99" s="10">
        <f>F99-G99</f>
        <v>0</v>
      </c>
      <c r="I99" s="10">
        <f t="shared" si="12"/>
        <v>100</v>
      </c>
      <c r="J99" s="44" t="s">
        <v>199</v>
      </c>
    </row>
    <row r="100" spans="1:10" ht="42" customHeight="1" x14ac:dyDescent="0.25">
      <c r="A100" s="60"/>
      <c r="B100" s="61"/>
      <c r="C100" s="61"/>
      <c r="D100" s="51" t="s">
        <v>19</v>
      </c>
      <c r="E100" s="10">
        <v>50</v>
      </c>
      <c r="F100" s="10">
        <v>50</v>
      </c>
      <c r="G100" s="10">
        <v>50</v>
      </c>
      <c r="H100" s="10">
        <f t="shared" si="11"/>
        <v>0</v>
      </c>
      <c r="I100" s="10">
        <f t="shared" si="12"/>
        <v>100</v>
      </c>
      <c r="J100" s="43"/>
    </row>
    <row r="101" spans="1:10" ht="44.25" customHeight="1" x14ac:dyDescent="0.25">
      <c r="A101" s="60"/>
      <c r="B101" s="61"/>
      <c r="C101" s="61"/>
      <c r="D101" s="51" t="s">
        <v>20</v>
      </c>
      <c r="E101" s="10">
        <v>0</v>
      </c>
      <c r="F101" s="10">
        <v>0</v>
      </c>
      <c r="G101" s="10">
        <v>0</v>
      </c>
      <c r="H101" s="10">
        <f t="shared" si="11"/>
        <v>0</v>
      </c>
      <c r="I101" s="10" t="e">
        <f t="shared" si="12"/>
        <v>#DIV/0!</v>
      </c>
      <c r="J101" s="43"/>
    </row>
    <row r="102" spans="1:10" ht="44.25" customHeight="1" x14ac:dyDescent="0.25">
      <c r="A102" s="60"/>
      <c r="B102" s="61"/>
      <c r="C102" s="61"/>
      <c r="D102" s="52" t="s">
        <v>22</v>
      </c>
      <c r="E102" s="12">
        <f>SUM(E98,E99,E100,E101)</f>
        <v>1000</v>
      </c>
      <c r="F102" s="12">
        <f>SUM(F98,F99,F100,F101)</f>
        <v>1000</v>
      </c>
      <c r="G102" s="12">
        <f>SUM(G98,G99,G100,G101)</f>
        <v>1000</v>
      </c>
      <c r="H102" s="12">
        <f>SUM(H98,H99,H100,H101)</f>
        <v>0</v>
      </c>
      <c r="I102" s="12">
        <f>G102/F102*100</f>
        <v>100</v>
      </c>
      <c r="J102" s="43"/>
    </row>
    <row r="103" spans="1:10" ht="23.25" customHeight="1" x14ac:dyDescent="0.25">
      <c r="A103" s="60" t="s">
        <v>122</v>
      </c>
      <c r="B103" s="61" t="s">
        <v>56</v>
      </c>
      <c r="C103" s="61" t="s">
        <v>27</v>
      </c>
      <c r="D103" s="51" t="s">
        <v>16</v>
      </c>
      <c r="E103" s="10">
        <v>0</v>
      </c>
      <c r="F103" s="10">
        <v>0</v>
      </c>
      <c r="G103" s="10">
        <v>0</v>
      </c>
      <c r="H103" s="10">
        <f t="shared" si="11"/>
        <v>0</v>
      </c>
      <c r="I103" s="10" t="e">
        <f t="shared" si="12"/>
        <v>#DIV/0!</v>
      </c>
      <c r="J103" s="44"/>
    </row>
    <row r="104" spans="1:10" ht="78.75" customHeight="1" x14ac:dyDescent="0.25">
      <c r="A104" s="60"/>
      <c r="B104" s="61"/>
      <c r="C104" s="61"/>
      <c r="D104" s="51" t="s">
        <v>18</v>
      </c>
      <c r="E104" s="10">
        <v>570</v>
      </c>
      <c r="F104" s="10">
        <v>570</v>
      </c>
      <c r="G104" s="10">
        <v>570</v>
      </c>
      <c r="H104" s="10">
        <f t="shared" si="11"/>
        <v>0</v>
      </c>
      <c r="I104" s="10">
        <f t="shared" si="12"/>
        <v>100</v>
      </c>
      <c r="J104" s="43" t="s">
        <v>200</v>
      </c>
    </row>
    <row r="105" spans="1:10" ht="57.75" customHeight="1" x14ac:dyDescent="0.25">
      <c r="A105" s="60"/>
      <c r="B105" s="61"/>
      <c r="C105" s="61"/>
      <c r="D105" s="51" t="s">
        <v>19</v>
      </c>
      <c r="E105" s="10">
        <v>30</v>
      </c>
      <c r="F105" s="10">
        <v>30</v>
      </c>
      <c r="G105" s="10">
        <v>30</v>
      </c>
      <c r="H105" s="10">
        <f t="shared" si="11"/>
        <v>0</v>
      </c>
      <c r="I105" s="10">
        <f t="shared" si="12"/>
        <v>100</v>
      </c>
      <c r="J105" s="43"/>
    </row>
    <row r="106" spans="1:10" ht="63" x14ac:dyDescent="0.25">
      <c r="A106" s="60"/>
      <c r="B106" s="61"/>
      <c r="C106" s="61"/>
      <c r="D106" s="51" t="s">
        <v>20</v>
      </c>
      <c r="E106" s="10">
        <v>0</v>
      </c>
      <c r="F106" s="10">
        <v>0</v>
      </c>
      <c r="G106" s="10">
        <v>0</v>
      </c>
      <c r="H106" s="10">
        <f t="shared" si="11"/>
        <v>0</v>
      </c>
      <c r="I106" s="10" t="e">
        <f t="shared" si="12"/>
        <v>#DIV/0!</v>
      </c>
      <c r="J106" s="43"/>
    </row>
    <row r="107" spans="1:10" ht="15.75" x14ac:dyDescent="0.25">
      <c r="A107" s="60"/>
      <c r="B107" s="61"/>
      <c r="C107" s="61"/>
      <c r="D107" s="52" t="s">
        <v>22</v>
      </c>
      <c r="E107" s="12">
        <f>SUM(E103,E104,E105,E106)</f>
        <v>600</v>
      </c>
      <c r="F107" s="12">
        <f>SUM(F103,F104,F105,F106)</f>
        <v>600</v>
      </c>
      <c r="G107" s="12">
        <f>SUM(G103,G104,G105,G106)</f>
        <v>600</v>
      </c>
      <c r="H107" s="12">
        <f>SUM(H103,H104,H105,H106)</f>
        <v>0</v>
      </c>
      <c r="I107" s="12">
        <f>G107/F107*100</f>
        <v>100</v>
      </c>
      <c r="J107" s="44"/>
    </row>
    <row r="108" spans="1:10" ht="23.25" customHeight="1" x14ac:dyDescent="0.25">
      <c r="A108" s="60" t="s">
        <v>123</v>
      </c>
      <c r="B108" s="61" t="s">
        <v>57</v>
      </c>
      <c r="C108" s="61" t="s">
        <v>27</v>
      </c>
      <c r="D108" s="51" t="s">
        <v>16</v>
      </c>
      <c r="E108" s="10">
        <v>0</v>
      </c>
      <c r="F108" s="10">
        <v>0</v>
      </c>
      <c r="G108" s="10">
        <v>0</v>
      </c>
      <c r="H108" s="10">
        <f t="shared" si="11"/>
        <v>0</v>
      </c>
      <c r="I108" s="10" t="e">
        <f t="shared" si="12"/>
        <v>#DIV/0!</v>
      </c>
      <c r="J108" s="43" t="s">
        <v>17</v>
      </c>
    </row>
    <row r="109" spans="1:10" ht="46.5" customHeight="1" x14ac:dyDescent="0.25">
      <c r="A109" s="60"/>
      <c r="B109" s="61"/>
      <c r="C109" s="61"/>
      <c r="D109" s="51" t="s">
        <v>18</v>
      </c>
      <c r="E109" s="10">
        <v>950</v>
      </c>
      <c r="F109" s="10">
        <v>950</v>
      </c>
      <c r="G109" s="10">
        <v>950</v>
      </c>
      <c r="H109" s="10">
        <f t="shared" si="11"/>
        <v>0</v>
      </c>
      <c r="I109" s="10">
        <f t="shared" si="12"/>
        <v>100</v>
      </c>
      <c r="J109" s="43" t="s">
        <v>202</v>
      </c>
    </row>
    <row r="110" spans="1:10" ht="51.75" customHeight="1" x14ac:dyDescent="0.25">
      <c r="A110" s="60"/>
      <c r="B110" s="61"/>
      <c r="C110" s="61"/>
      <c r="D110" s="51" t="s">
        <v>19</v>
      </c>
      <c r="E110" s="10">
        <v>55</v>
      </c>
      <c r="F110" s="10">
        <v>55</v>
      </c>
      <c r="G110" s="10">
        <v>55</v>
      </c>
      <c r="H110" s="10">
        <f t="shared" si="11"/>
        <v>0</v>
      </c>
      <c r="I110" s="10">
        <f t="shared" si="12"/>
        <v>100</v>
      </c>
      <c r="J110" s="43"/>
    </row>
    <row r="111" spans="1:10" ht="63" x14ac:dyDescent="0.25">
      <c r="A111" s="60"/>
      <c r="B111" s="61"/>
      <c r="C111" s="61"/>
      <c r="D111" s="51" t="s">
        <v>20</v>
      </c>
      <c r="E111" s="10">
        <v>0</v>
      </c>
      <c r="F111" s="10">
        <v>0</v>
      </c>
      <c r="G111" s="10">
        <v>0</v>
      </c>
      <c r="H111" s="10">
        <f t="shared" si="11"/>
        <v>0</v>
      </c>
      <c r="I111" s="10" t="e">
        <f t="shared" si="12"/>
        <v>#DIV/0!</v>
      </c>
      <c r="J111" s="44" t="s">
        <v>17</v>
      </c>
    </row>
    <row r="112" spans="1:10" ht="15.75" x14ac:dyDescent="0.25">
      <c r="A112" s="60"/>
      <c r="B112" s="61"/>
      <c r="C112" s="61"/>
      <c r="D112" s="52" t="s">
        <v>22</v>
      </c>
      <c r="E112" s="12">
        <f>SUM(E108,E109,E110,E111)</f>
        <v>1005</v>
      </c>
      <c r="F112" s="12">
        <f>SUM(F108,F109,F110)</f>
        <v>1005</v>
      </c>
      <c r="G112" s="12">
        <f>SUM(G108,G109,G110,G111)</f>
        <v>1005</v>
      </c>
      <c r="H112" s="12">
        <f>SUM(H108,H109,H110,H111)</f>
        <v>0</v>
      </c>
      <c r="I112" s="12">
        <f>G112/F112*100</f>
        <v>100</v>
      </c>
      <c r="J112" s="52"/>
    </row>
    <row r="113" spans="1:10" ht="27.75" customHeight="1" x14ac:dyDescent="0.25">
      <c r="A113" s="60" t="s">
        <v>124</v>
      </c>
      <c r="B113" s="61" t="s">
        <v>58</v>
      </c>
      <c r="C113" s="61" t="s">
        <v>27</v>
      </c>
      <c r="D113" s="51" t="s">
        <v>16</v>
      </c>
      <c r="E113" s="10">
        <v>0</v>
      </c>
      <c r="F113" s="10">
        <v>0</v>
      </c>
      <c r="G113" s="10">
        <v>0</v>
      </c>
      <c r="H113" s="10">
        <f t="shared" si="11"/>
        <v>0</v>
      </c>
      <c r="I113" s="10" t="e">
        <f t="shared" si="12"/>
        <v>#DIV/0!</v>
      </c>
      <c r="J113" s="51"/>
    </row>
    <row r="114" spans="1:10" ht="67.5" customHeight="1" x14ac:dyDescent="0.25">
      <c r="A114" s="60"/>
      <c r="B114" s="61"/>
      <c r="C114" s="61"/>
      <c r="D114" s="51" t="s">
        <v>18</v>
      </c>
      <c r="E114" s="10">
        <v>570</v>
      </c>
      <c r="F114" s="10">
        <v>570</v>
      </c>
      <c r="G114" s="10">
        <v>570</v>
      </c>
      <c r="H114" s="10">
        <f t="shared" si="11"/>
        <v>0</v>
      </c>
      <c r="I114" s="10">
        <f t="shared" si="12"/>
        <v>100</v>
      </c>
      <c r="J114" s="51" t="s">
        <v>201</v>
      </c>
    </row>
    <row r="115" spans="1:10" ht="52.5" customHeight="1" x14ac:dyDescent="0.25">
      <c r="A115" s="60"/>
      <c r="B115" s="61"/>
      <c r="C115" s="61"/>
      <c r="D115" s="51" t="s">
        <v>19</v>
      </c>
      <c r="E115" s="10">
        <v>30</v>
      </c>
      <c r="F115" s="10">
        <v>30</v>
      </c>
      <c r="G115" s="10">
        <v>30</v>
      </c>
      <c r="H115" s="10">
        <f t="shared" si="11"/>
        <v>0</v>
      </c>
      <c r="I115" s="10">
        <f t="shared" si="12"/>
        <v>100</v>
      </c>
      <c r="J115" s="51"/>
    </row>
    <row r="116" spans="1:10" ht="63" x14ac:dyDescent="0.25">
      <c r="A116" s="60"/>
      <c r="B116" s="61"/>
      <c r="C116" s="61"/>
      <c r="D116" s="51" t="s">
        <v>20</v>
      </c>
      <c r="E116" s="10">
        <v>0</v>
      </c>
      <c r="F116" s="10">
        <v>0</v>
      </c>
      <c r="G116" s="10">
        <v>0</v>
      </c>
      <c r="H116" s="10">
        <f t="shared" si="11"/>
        <v>0</v>
      </c>
      <c r="I116" s="10" t="e">
        <f t="shared" si="12"/>
        <v>#DIV/0!</v>
      </c>
      <c r="J116" s="51"/>
    </row>
    <row r="117" spans="1:10" ht="15.75" x14ac:dyDescent="0.25">
      <c r="A117" s="60"/>
      <c r="B117" s="61"/>
      <c r="C117" s="61"/>
      <c r="D117" s="52" t="s">
        <v>22</v>
      </c>
      <c r="E117" s="12">
        <f>SUM(E113,E114,E115,E116)</f>
        <v>600</v>
      </c>
      <c r="F117" s="12">
        <f>SUM(F113,F114,F115,F116)</f>
        <v>600</v>
      </c>
      <c r="G117" s="12">
        <f>SUM(G113,G114,G115,G116)</f>
        <v>600</v>
      </c>
      <c r="H117" s="12">
        <f>SUM(H113,H114,H115,H116)</f>
        <v>0</v>
      </c>
      <c r="I117" s="12">
        <f>G117/F117*100</f>
        <v>100</v>
      </c>
      <c r="J117" s="52"/>
    </row>
    <row r="118" spans="1:10" ht="25.5" customHeight="1" x14ac:dyDescent="0.25">
      <c r="A118" s="62" t="s">
        <v>33</v>
      </c>
      <c r="B118" s="62"/>
      <c r="C118" s="62"/>
      <c r="D118" s="51" t="s">
        <v>16</v>
      </c>
      <c r="E118" s="10">
        <f>E68+E73+E78+E83+E88+E93+E98+E103+E108+E113</f>
        <v>0</v>
      </c>
      <c r="F118" s="10">
        <f t="shared" ref="F118:G118" si="13">F68+F73+F78+F83+F88+F93+F98+F103+F108+F113</f>
        <v>0</v>
      </c>
      <c r="G118" s="10">
        <f t="shared" si="13"/>
        <v>0</v>
      </c>
      <c r="H118" s="10">
        <f t="shared" si="11"/>
        <v>0</v>
      </c>
      <c r="I118" s="10" t="e">
        <f t="shared" si="12"/>
        <v>#DIV/0!</v>
      </c>
      <c r="J118" s="51" t="s">
        <v>17</v>
      </c>
    </row>
    <row r="119" spans="1:10" ht="47.25" x14ac:dyDescent="0.25">
      <c r="A119" s="62"/>
      <c r="B119" s="62"/>
      <c r="C119" s="62"/>
      <c r="D119" s="51" t="s">
        <v>18</v>
      </c>
      <c r="E119" s="10">
        <f>E69+E74+E79+E84+E89+E94+E99+E104+E109+E114</f>
        <v>5298.4</v>
      </c>
      <c r="F119" s="10">
        <f t="shared" ref="F119:G119" si="14">F69+F74+F79+F84+F89+F94+F99+F104+F109+F114</f>
        <v>5298.4</v>
      </c>
      <c r="G119" s="10">
        <f t="shared" si="14"/>
        <v>5298.4</v>
      </c>
      <c r="H119" s="10">
        <f t="shared" si="11"/>
        <v>0</v>
      </c>
      <c r="I119" s="10">
        <f t="shared" si="12"/>
        <v>100</v>
      </c>
      <c r="J119" s="51" t="s">
        <v>17</v>
      </c>
    </row>
    <row r="120" spans="1:10" ht="31.5" x14ac:dyDescent="0.25">
      <c r="A120" s="62"/>
      <c r="B120" s="62"/>
      <c r="C120" s="62"/>
      <c r="D120" s="51" t="s">
        <v>19</v>
      </c>
      <c r="E120" s="10">
        <f>E70+E75+E80+E85+E90+E95+E100+E105+E110+E115</f>
        <v>354</v>
      </c>
      <c r="F120" s="10">
        <f t="shared" ref="F120:G120" si="15">F70+F75+F80+F85+F90+F95+F100+F105+F110+F115</f>
        <v>354</v>
      </c>
      <c r="G120" s="10">
        <f t="shared" si="15"/>
        <v>354</v>
      </c>
      <c r="H120" s="10">
        <f t="shared" si="11"/>
        <v>0</v>
      </c>
      <c r="I120" s="10">
        <f t="shared" si="12"/>
        <v>100</v>
      </c>
      <c r="J120" s="51" t="s">
        <v>17</v>
      </c>
    </row>
    <row r="121" spans="1:10" ht="63" x14ac:dyDescent="0.25">
      <c r="A121" s="62"/>
      <c r="B121" s="62"/>
      <c r="C121" s="62"/>
      <c r="D121" s="51" t="s">
        <v>20</v>
      </c>
      <c r="E121" s="10">
        <f>E71+E76+E81+E86+E91+E96+E101+E106+E111+E116</f>
        <v>0</v>
      </c>
      <c r="F121" s="10">
        <f t="shared" ref="F121:G121" si="16">F71+F76+F81+F86+F91+F96+F101+F106+F111+F116</f>
        <v>0</v>
      </c>
      <c r="G121" s="10">
        <f t="shared" si="16"/>
        <v>0</v>
      </c>
      <c r="H121" s="10">
        <f t="shared" si="11"/>
        <v>0</v>
      </c>
      <c r="I121" s="10" t="e">
        <f t="shared" si="12"/>
        <v>#DIV/0!</v>
      </c>
      <c r="J121" s="51" t="s">
        <v>17</v>
      </c>
    </row>
    <row r="122" spans="1:10" ht="15.75" x14ac:dyDescent="0.25">
      <c r="A122" s="62"/>
      <c r="B122" s="62"/>
      <c r="C122" s="62"/>
      <c r="D122" s="52" t="s">
        <v>22</v>
      </c>
      <c r="E122" s="12">
        <f>SUM(E118,E119,E120,E121)</f>
        <v>5652.4</v>
      </c>
      <c r="F122" s="12">
        <f>SUM(F118,F119,F120,F121)</f>
        <v>5652.4</v>
      </c>
      <c r="G122" s="12">
        <f>SUM(G118,G119,G120,G121)</f>
        <v>5652.4</v>
      </c>
      <c r="H122" s="12">
        <f t="shared" si="11"/>
        <v>0</v>
      </c>
      <c r="I122" s="12">
        <f t="shared" si="12"/>
        <v>100</v>
      </c>
      <c r="J122" s="52"/>
    </row>
    <row r="123" spans="1:10" ht="26.25" customHeight="1" x14ac:dyDescent="0.25">
      <c r="A123" s="62" t="s">
        <v>41</v>
      </c>
      <c r="B123" s="62"/>
      <c r="C123" s="62"/>
      <c r="D123" s="51" t="s">
        <v>16</v>
      </c>
      <c r="E123" s="12">
        <f>E118</f>
        <v>0</v>
      </c>
      <c r="F123" s="12">
        <f t="shared" ref="F123:G123" si="17">F118</f>
        <v>0</v>
      </c>
      <c r="G123" s="12">
        <f t="shared" si="17"/>
        <v>0</v>
      </c>
      <c r="H123" s="12">
        <f t="shared" si="11"/>
        <v>0</v>
      </c>
      <c r="I123" s="12" t="e">
        <f t="shared" si="12"/>
        <v>#DIV/0!</v>
      </c>
      <c r="J123" s="52" t="s">
        <v>17</v>
      </c>
    </row>
    <row r="124" spans="1:10" ht="47.25" x14ac:dyDescent="0.25">
      <c r="A124" s="62"/>
      <c r="B124" s="62"/>
      <c r="C124" s="62"/>
      <c r="D124" s="51" t="s">
        <v>18</v>
      </c>
      <c r="E124" s="12">
        <f>E119</f>
        <v>5298.4</v>
      </c>
      <c r="F124" s="12">
        <f t="shared" ref="F124:G124" si="18">F119</f>
        <v>5298.4</v>
      </c>
      <c r="G124" s="12">
        <f t="shared" si="18"/>
        <v>5298.4</v>
      </c>
      <c r="H124" s="12">
        <f t="shared" si="11"/>
        <v>0</v>
      </c>
      <c r="I124" s="12">
        <f t="shared" si="12"/>
        <v>100</v>
      </c>
      <c r="J124" s="52" t="s">
        <v>17</v>
      </c>
    </row>
    <row r="125" spans="1:10" ht="31.5" x14ac:dyDescent="0.25">
      <c r="A125" s="62"/>
      <c r="B125" s="62"/>
      <c r="C125" s="62"/>
      <c r="D125" s="51" t="s">
        <v>19</v>
      </c>
      <c r="E125" s="12">
        <f>E120</f>
        <v>354</v>
      </c>
      <c r="F125" s="12">
        <f>F120</f>
        <v>354</v>
      </c>
      <c r="G125" s="12">
        <f>G120</f>
        <v>354</v>
      </c>
      <c r="H125" s="12">
        <f t="shared" si="11"/>
        <v>0</v>
      </c>
      <c r="I125" s="12">
        <f t="shared" si="12"/>
        <v>100</v>
      </c>
      <c r="J125" s="52" t="s">
        <v>17</v>
      </c>
    </row>
    <row r="126" spans="1:10" ht="63" x14ac:dyDescent="0.25">
      <c r="A126" s="62"/>
      <c r="B126" s="62"/>
      <c r="C126" s="62"/>
      <c r="D126" s="51" t="s">
        <v>20</v>
      </c>
      <c r="E126" s="12">
        <f>E121</f>
        <v>0</v>
      </c>
      <c r="F126" s="12">
        <f t="shared" ref="F126:G126" si="19">F121</f>
        <v>0</v>
      </c>
      <c r="G126" s="12">
        <f t="shared" si="19"/>
        <v>0</v>
      </c>
      <c r="H126" s="12">
        <f t="shared" si="11"/>
        <v>0</v>
      </c>
      <c r="I126" s="12" t="e">
        <f t="shared" si="12"/>
        <v>#DIV/0!</v>
      </c>
      <c r="J126" s="52" t="s">
        <v>17</v>
      </c>
    </row>
    <row r="127" spans="1:10" ht="15.75" x14ac:dyDescent="0.25">
      <c r="A127" s="62"/>
      <c r="B127" s="62"/>
      <c r="C127" s="62"/>
      <c r="D127" s="52" t="s">
        <v>22</v>
      </c>
      <c r="E127" s="12">
        <f>SUM(E123,E124,E125,E126)</f>
        <v>5652.4</v>
      </c>
      <c r="F127" s="12">
        <f>SUM(F123,F124,F125,F126)</f>
        <v>5652.4</v>
      </c>
      <c r="G127" s="12">
        <f>SUM(G123,G124,G125,G126)</f>
        <v>5652.4</v>
      </c>
      <c r="H127" s="12">
        <f t="shared" si="11"/>
        <v>0</v>
      </c>
      <c r="I127" s="12">
        <f>(G127/F127)*100</f>
        <v>100</v>
      </c>
      <c r="J127" s="52" t="s">
        <v>17</v>
      </c>
    </row>
    <row r="128" spans="1:10" ht="22.5" customHeight="1" x14ac:dyDescent="0.25">
      <c r="A128" s="62" t="s">
        <v>153</v>
      </c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1:10" ht="15" customHeight="1" x14ac:dyDescent="0.25">
      <c r="A129" s="62" t="s">
        <v>154</v>
      </c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1:10" ht="21.75" customHeight="1" x14ac:dyDescent="0.25">
      <c r="A130" s="62" t="s">
        <v>155</v>
      </c>
      <c r="B130" s="62"/>
      <c r="C130" s="62"/>
      <c r="D130" s="62"/>
      <c r="E130" s="62"/>
      <c r="F130" s="62"/>
      <c r="G130" s="62"/>
      <c r="H130" s="62"/>
      <c r="I130" s="62"/>
      <c r="J130" s="62"/>
    </row>
    <row r="131" spans="1:10" ht="29.25" customHeight="1" x14ac:dyDescent="0.25">
      <c r="A131" s="60" t="s">
        <v>125</v>
      </c>
      <c r="B131" s="61" t="s">
        <v>59</v>
      </c>
      <c r="C131" s="61" t="s">
        <v>28</v>
      </c>
      <c r="D131" s="51" t="s">
        <v>16</v>
      </c>
      <c r="E131" s="10"/>
      <c r="F131" s="12"/>
      <c r="G131" s="12"/>
      <c r="H131" s="12"/>
      <c r="I131" s="12"/>
      <c r="J131" s="52" t="s">
        <v>17</v>
      </c>
    </row>
    <row r="132" spans="1:10" ht="40.5" customHeight="1" x14ac:dyDescent="0.25">
      <c r="A132" s="60"/>
      <c r="B132" s="61"/>
      <c r="C132" s="61"/>
      <c r="D132" s="51" t="s">
        <v>18</v>
      </c>
      <c r="E132" s="10">
        <v>0</v>
      </c>
      <c r="F132" s="10">
        <v>0</v>
      </c>
      <c r="G132" s="10">
        <v>0</v>
      </c>
      <c r="H132" s="10">
        <f>F132-G132</f>
        <v>0</v>
      </c>
      <c r="I132" s="10">
        <v>0</v>
      </c>
      <c r="J132" s="52" t="s">
        <v>17</v>
      </c>
    </row>
    <row r="133" spans="1:10" ht="21.75" customHeight="1" x14ac:dyDescent="0.25">
      <c r="A133" s="60"/>
      <c r="B133" s="61"/>
      <c r="C133" s="61"/>
      <c r="D133" s="51" t="s">
        <v>19</v>
      </c>
      <c r="E133" s="10"/>
      <c r="F133" s="10"/>
      <c r="G133" s="10"/>
      <c r="H133" s="10"/>
      <c r="I133" s="10"/>
      <c r="J133" s="52" t="s">
        <v>17</v>
      </c>
    </row>
    <row r="134" spans="1:10" ht="44.25" customHeight="1" x14ac:dyDescent="0.25">
      <c r="A134" s="60"/>
      <c r="B134" s="61"/>
      <c r="C134" s="61"/>
      <c r="D134" s="51" t="s">
        <v>20</v>
      </c>
      <c r="E134" s="10"/>
      <c r="F134" s="10"/>
      <c r="G134" s="10"/>
      <c r="H134" s="10"/>
      <c r="I134" s="10"/>
      <c r="J134" s="52" t="s">
        <v>17</v>
      </c>
    </row>
    <row r="135" spans="1:10" ht="44.25" customHeight="1" x14ac:dyDescent="0.25">
      <c r="A135" s="60"/>
      <c r="B135" s="61"/>
      <c r="C135" s="61"/>
      <c r="D135" s="52" t="s">
        <v>22</v>
      </c>
      <c r="E135" s="12">
        <f>SUM(E132,E131,E134,E133)</f>
        <v>0</v>
      </c>
      <c r="F135" s="12">
        <f>SUM(F131,F132,F133,F134)</f>
        <v>0</v>
      </c>
      <c r="G135" s="12">
        <f>SUM(G131,G132,G133,G134)</f>
        <v>0</v>
      </c>
      <c r="H135" s="12">
        <f>SUM(H131,H132,H133,H134)</f>
        <v>0</v>
      </c>
      <c r="I135" s="12" t="e">
        <f>G135/F135*100</f>
        <v>#DIV/0!</v>
      </c>
      <c r="J135" s="52" t="s">
        <v>17</v>
      </c>
    </row>
    <row r="136" spans="1:10" ht="27.75" customHeight="1" x14ac:dyDescent="0.25">
      <c r="A136" s="60" t="s">
        <v>126</v>
      </c>
      <c r="B136" s="61" t="s">
        <v>60</v>
      </c>
      <c r="C136" s="61" t="s">
        <v>28</v>
      </c>
      <c r="D136" s="51" t="s">
        <v>16</v>
      </c>
      <c r="E136" s="10"/>
      <c r="F136" s="10"/>
      <c r="G136" s="10"/>
      <c r="H136" s="10"/>
      <c r="I136" s="10"/>
      <c r="J136" s="52" t="s">
        <v>168</v>
      </c>
    </row>
    <row r="137" spans="1:10" ht="141.75" customHeight="1" x14ac:dyDescent="0.25">
      <c r="A137" s="60"/>
      <c r="B137" s="61"/>
      <c r="C137" s="61"/>
      <c r="D137" s="51" t="s">
        <v>18</v>
      </c>
      <c r="E137" s="10">
        <v>170983.1</v>
      </c>
      <c r="F137" s="10">
        <v>170983.1</v>
      </c>
      <c r="G137" s="10">
        <v>170983.1</v>
      </c>
      <c r="H137" s="10">
        <f>F137-G137</f>
        <v>0</v>
      </c>
      <c r="I137" s="10">
        <f>(G137/F137)*100</f>
        <v>100</v>
      </c>
      <c r="J137" s="51" t="s">
        <v>178</v>
      </c>
    </row>
    <row r="138" spans="1:10" ht="21.75" customHeight="1" x14ac:dyDescent="0.25">
      <c r="A138" s="60"/>
      <c r="B138" s="61"/>
      <c r="C138" s="61"/>
      <c r="D138" s="51" t="s">
        <v>19</v>
      </c>
      <c r="E138" s="10"/>
      <c r="F138" s="12"/>
      <c r="G138" s="12"/>
      <c r="H138" s="12"/>
      <c r="I138" s="12"/>
      <c r="J138" s="52"/>
    </row>
    <row r="139" spans="1:10" ht="36.75" customHeight="1" x14ac:dyDescent="0.25">
      <c r="A139" s="60"/>
      <c r="B139" s="61"/>
      <c r="C139" s="61"/>
      <c r="D139" s="51" t="s">
        <v>20</v>
      </c>
      <c r="E139" s="10"/>
      <c r="F139" s="12"/>
      <c r="G139" s="12"/>
      <c r="H139" s="12"/>
      <c r="I139" s="12"/>
      <c r="J139" s="52" t="s">
        <v>17</v>
      </c>
    </row>
    <row r="140" spans="1:10" ht="36.75" customHeight="1" x14ac:dyDescent="0.25">
      <c r="A140" s="60"/>
      <c r="B140" s="61"/>
      <c r="C140" s="61"/>
      <c r="D140" s="52" t="s">
        <v>22</v>
      </c>
      <c r="E140" s="12">
        <f>SUM(E136,E137,E138,E139)</f>
        <v>170983.1</v>
      </c>
      <c r="F140" s="12">
        <f>SUM(F136,F137,F138,F139)</f>
        <v>170983.1</v>
      </c>
      <c r="G140" s="12">
        <f>SUM(G136,G137,G138,G139)</f>
        <v>170983.1</v>
      </c>
      <c r="H140" s="12">
        <f>SUM(H136,H137,H138,H139)</f>
        <v>0</v>
      </c>
      <c r="I140" s="12">
        <f>G140/F140*100</f>
        <v>100</v>
      </c>
      <c r="J140" s="52" t="s">
        <v>17</v>
      </c>
    </row>
    <row r="141" spans="1:10" ht="30.75" customHeight="1" x14ac:dyDescent="0.25">
      <c r="A141" s="60" t="s">
        <v>127</v>
      </c>
      <c r="B141" s="61" t="s">
        <v>61</v>
      </c>
      <c r="C141" s="61" t="s">
        <v>28</v>
      </c>
      <c r="D141" s="51" t="s">
        <v>16</v>
      </c>
      <c r="E141" s="10"/>
      <c r="F141" s="12"/>
      <c r="G141" s="12"/>
      <c r="H141" s="12"/>
      <c r="I141" s="12"/>
      <c r="J141" s="52" t="s">
        <v>17</v>
      </c>
    </row>
    <row r="142" spans="1:10" ht="97.5" customHeight="1" x14ac:dyDescent="0.25">
      <c r="A142" s="60"/>
      <c r="B142" s="61"/>
      <c r="C142" s="61"/>
      <c r="D142" s="51" t="s">
        <v>18</v>
      </c>
      <c r="E142" s="10">
        <v>8404.2999999999993</v>
      </c>
      <c r="F142" s="10">
        <v>8404.2999999999993</v>
      </c>
      <c r="G142" s="10">
        <v>8404.2999999999993</v>
      </c>
      <c r="H142" s="10">
        <f>F142-G142</f>
        <v>0</v>
      </c>
      <c r="I142" s="10">
        <f>(G142/F142)*100</f>
        <v>100</v>
      </c>
      <c r="J142" s="51" t="s">
        <v>176</v>
      </c>
    </row>
    <row r="143" spans="1:10" ht="21.75" customHeight="1" x14ac:dyDescent="0.25">
      <c r="A143" s="60"/>
      <c r="B143" s="61"/>
      <c r="C143" s="61"/>
      <c r="D143" s="51" t="s">
        <v>19</v>
      </c>
      <c r="E143" s="10"/>
      <c r="F143" s="12"/>
      <c r="G143" s="12"/>
      <c r="H143" s="12"/>
      <c r="I143" s="12"/>
      <c r="J143" s="52" t="s">
        <v>17</v>
      </c>
    </row>
    <row r="144" spans="1:10" ht="37.5" customHeight="1" x14ac:dyDescent="0.25">
      <c r="A144" s="60"/>
      <c r="B144" s="61"/>
      <c r="C144" s="61"/>
      <c r="D144" s="51" t="s">
        <v>20</v>
      </c>
      <c r="E144" s="10"/>
      <c r="F144" s="12"/>
      <c r="G144" s="12"/>
      <c r="H144" s="12"/>
      <c r="I144" s="12"/>
      <c r="J144" s="52" t="s">
        <v>17</v>
      </c>
    </row>
    <row r="145" spans="1:10" ht="37.5" customHeight="1" x14ac:dyDescent="0.25">
      <c r="A145" s="60"/>
      <c r="B145" s="61"/>
      <c r="C145" s="61"/>
      <c r="D145" s="52" t="s">
        <v>22</v>
      </c>
      <c r="E145" s="12">
        <f>SUM(E141,E142,E143,E144)</f>
        <v>8404.2999999999993</v>
      </c>
      <c r="F145" s="12">
        <f>SUM(F141,F142,F143,F144)</f>
        <v>8404.2999999999993</v>
      </c>
      <c r="G145" s="12">
        <f>SUM(G141,G142,G143,G144)</f>
        <v>8404.2999999999993</v>
      </c>
      <c r="H145" s="12">
        <f>SUM(H141,H142,H143,H144)</f>
        <v>0</v>
      </c>
      <c r="I145" s="12">
        <f>G145/F145*100</f>
        <v>100</v>
      </c>
      <c r="J145" s="52" t="s">
        <v>17</v>
      </c>
    </row>
    <row r="146" spans="1:10" ht="31.5" customHeight="1" x14ac:dyDescent="0.25">
      <c r="A146" s="60" t="s">
        <v>128</v>
      </c>
      <c r="B146" s="61" t="s">
        <v>62</v>
      </c>
      <c r="C146" s="61" t="s">
        <v>28</v>
      </c>
      <c r="D146" s="51" t="s">
        <v>16</v>
      </c>
      <c r="E146" s="10"/>
      <c r="F146" s="12"/>
      <c r="G146" s="12"/>
      <c r="H146" s="12"/>
      <c r="I146" s="12"/>
      <c r="J146" s="52" t="s">
        <v>17</v>
      </c>
    </row>
    <row r="147" spans="1:10" ht="93" customHeight="1" x14ac:dyDescent="0.25">
      <c r="A147" s="60"/>
      <c r="B147" s="61"/>
      <c r="C147" s="61"/>
      <c r="D147" s="51" t="s">
        <v>18</v>
      </c>
      <c r="E147" s="10">
        <v>14522.5</v>
      </c>
      <c r="F147" s="10">
        <v>14522.5</v>
      </c>
      <c r="G147" s="10">
        <v>14522.5</v>
      </c>
      <c r="H147" s="10">
        <f>F147-G147</f>
        <v>0</v>
      </c>
      <c r="I147" s="10">
        <f>(G147/F147)*100</f>
        <v>100</v>
      </c>
      <c r="J147" s="51" t="s">
        <v>177</v>
      </c>
    </row>
    <row r="148" spans="1:10" ht="21.75" customHeight="1" x14ac:dyDescent="0.25">
      <c r="A148" s="60"/>
      <c r="B148" s="61"/>
      <c r="C148" s="61"/>
      <c r="D148" s="51" t="s">
        <v>19</v>
      </c>
      <c r="E148" s="10"/>
      <c r="F148" s="12"/>
      <c r="G148" s="12"/>
      <c r="H148" s="10"/>
      <c r="I148" s="10"/>
      <c r="J148" s="52" t="s">
        <v>17</v>
      </c>
    </row>
    <row r="149" spans="1:10" ht="39.75" customHeight="1" x14ac:dyDescent="0.25">
      <c r="A149" s="60"/>
      <c r="B149" s="61"/>
      <c r="C149" s="61"/>
      <c r="D149" s="51" t="s">
        <v>20</v>
      </c>
      <c r="E149" s="10"/>
      <c r="F149" s="12"/>
      <c r="G149" s="12"/>
      <c r="H149" s="10"/>
      <c r="I149" s="10"/>
      <c r="J149" s="52" t="s">
        <v>17</v>
      </c>
    </row>
    <row r="150" spans="1:10" ht="39.75" customHeight="1" x14ac:dyDescent="0.25">
      <c r="A150" s="60"/>
      <c r="B150" s="61"/>
      <c r="C150" s="61"/>
      <c r="D150" s="52" t="s">
        <v>22</v>
      </c>
      <c r="E150" s="12">
        <f>SUM(E146,E147,E148,E149)</f>
        <v>14522.5</v>
      </c>
      <c r="F150" s="12">
        <f>SUM(F146,F147,F148,F149)</f>
        <v>14522.5</v>
      </c>
      <c r="G150" s="12">
        <f>SUM(G146,G147,G148,G149)</f>
        <v>14522.5</v>
      </c>
      <c r="H150" s="12">
        <f>SUM(H146,H147,H148,H149)</f>
        <v>0</v>
      </c>
      <c r="I150" s="12">
        <f>G150/F150*100</f>
        <v>100</v>
      </c>
      <c r="J150" s="52" t="s">
        <v>17</v>
      </c>
    </row>
    <row r="151" spans="1:10" ht="33.75" customHeight="1" x14ac:dyDescent="0.25">
      <c r="A151" s="60" t="s">
        <v>129</v>
      </c>
      <c r="B151" s="61" t="s">
        <v>63</v>
      </c>
      <c r="C151" s="61" t="s">
        <v>27</v>
      </c>
      <c r="D151" s="51" t="s">
        <v>16</v>
      </c>
      <c r="E151" s="10"/>
      <c r="F151" s="12"/>
      <c r="G151" s="12"/>
      <c r="H151" s="10"/>
      <c r="I151" s="10"/>
      <c r="J151" s="52" t="s">
        <v>17</v>
      </c>
    </row>
    <row r="152" spans="1:10" ht="39.75" customHeight="1" x14ac:dyDescent="0.25">
      <c r="A152" s="60"/>
      <c r="B152" s="61"/>
      <c r="C152" s="61"/>
      <c r="D152" s="51" t="s">
        <v>18</v>
      </c>
      <c r="E152" s="10">
        <v>0</v>
      </c>
      <c r="F152" s="10">
        <v>0</v>
      </c>
      <c r="G152" s="10">
        <v>0</v>
      </c>
      <c r="H152" s="10">
        <f>F152-G152</f>
        <v>0</v>
      </c>
      <c r="I152" s="10">
        <v>0</v>
      </c>
      <c r="J152" s="52" t="s">
        <v>17</v>
      </c>
    </row>
    <row r="153" spans="1:10" ht="21.75" customHeight="1" x14ac:dyDescent="0.25">
      <c r="A153" s="60"/>
      <c r="B153" s="61"/>
      <c r="C153" s="61"/>
      <c r="D153" s="51" t="s">
        <v>19</v>
      </c>
      <c r="E153" s="10"/>
      <c r="F153" s="12"/>
      <c r="G153" s="12"/>
      <c r="H153" s="12"/>
      <c r="I153" s="12"/>
      <c r="J153" s="52" t="s">
        <v>17</v>
      </c>
    </row>
    <row r="154" spans="1:10" ht="35.25" customHeight="1" x14ac:dyDescent="0.25">
      <c r="A154" s="60"/>
      <c r="B154" s="61"/>
      <c r="C154" s="61"/>
      <c r="D154" s="51" t="s">
        <v>20</v>
      </c>
      <c r="E154" s="10"/>
      <c r="F154" s="12"/>
      <c r="G154" s="12"/>
      <c r="H154" s="12"/>
      <c r="I154" s="12"/>
      <c r="J154" s="52" t="s">
        <v>17</v>
      </c>
    </row>
    <row r="155" spans="1:10" ht="35.25" customHeight="1" x14ac:dyDescent="0.25">
      <c r="A155" s="60"/>
      <c r="B155" s="61"/>
      <c r="C155" s="61"/>
      <c r="D155" s="52" t="s">
        <v>22</v>
      </c>
      <c r="E155" s="12">
        <f>SUM(E151,E152,E153,E154)</f>
        <v>0</v>
      </c>
      <c r="F155" s="12">
        <f>SUM(F151,F152,F153,F154)</f>
        <v>0</v>
      </c>
      <c r="G155" s="12">
        <f>SUM(G151,G152,G153,G154)</f>
        <v>0</v>
      </c>
      <c r="H155" s="12">
        <f>SUM(H151,H152,H153,H154)</f>
        <v>0</v>
      </c>
      <c r="I155" s="12" t="e">
        <f>G155/F155*100</f>
        <v>#DIV/0!</v>
      </c>
      <c r="J155" s="52" t="s">
        <v>17</v>
      </c>
    </row>
    <row r="156" spans="1:10" ht="25.5" customHeight="1" x14ac:dyDescent="0.25">
      <c r="A156" s="62" t="s">
        <v>95</v>
      </c>
      <c r="B156" s="62"/>
      <c r="C156" s="62"/>
      <c r="D156" s="51" t="s">
        <v>16</v>
      </c>
      <c r="E156" s="48"/>
      <c r="F156" s="48"/>
      <c r="G156" s="48"/>
      <c r="H156" s="10"/>
      <c r="I156" s="10"/>
      <c r="J156" s="51" t="s">
        <v>17</v>
      </c>
    </row>
    <row r="157" spans="1:10" ht="47.25" x14ac:dyDescent="0.25">
      <c r="A157" s="62"/>
      <c r="B157" s="62"/>
      <c r="C157" s="62"/>
      <c r="D157" s="51" t="s">
        <v>18</v>
      </c>
      <c r="E157" s="10">
        <f>E132+E137+E142+E147+E152</f>
        <v>193909.9</v>
      </c>
      <c r="F157" s="10">
        <f>F132+F137+F142+F147+F152</f>
        <v>193909.9</v>
      </c>
      <c r="G157" s="10">
        <f>G132+G137+G142+G147+G152</f>
        <v>193909.9</v>
      </c>
      <c r="H157" s="10">
        <f>F157-G157</f>
        <v>0</v>
      </c>
      <c r="I157" s="10">
        <f>(G157/F157)*100</f>
        <v>100</v>
      </c>
      <c r="J157" s="51"/>
    </row>
    <row r="158" spans="1:10" ht="31.5" x14ac:dyDescent="0.25">
      <c r="A158" s="62"/>
      <c r="B158" s="62"/>
      <c r="C158" s="62"/>
      <c r="D158" s="51" t="s">
        <v>19</v>
      </c>
      <c r="E158" s="48"/>
      <c r="F158" s="48"/>
      <c r="G158" s="48"/>
      <c r="H158" s="10"/>
      <c r="I158" s="10"/>
      <c r="J158" s="51" t="s">
        <v>17</v>
      </c>
    </row>
    <row r="159" spans="1:10" ht="63" x14ac:dyDescent="0.25">
      <c r="A159" s="62"/>
      <c r="B159" s="62"/>
      <c r="C159" s="62"/>
      <c r="D159" s="51" t="s">
        <v>20</v>
      </c>
      <c r="E159" s="48"/>
      <c r="F159" s="48"/>
      <c r="G159" s="48"/>
      <c r="H159" s="10"/>
      <c r="I159" s="10"/>
      <c r="J159" s="51" t="s">
        <v>17</v>
      </c>
    </row>
    <row r="160" spans="1:10" ht="15.75" x14ac:dyDescent="0.25">
      <c r="A160" s="62"/>
      <c r="B160" s="62"/>
      <c r="C160" s="62"/>
      <c r="D160" s="52" t="s">
        <v>22</v>
      </c>
      <c r="E160" s="12">
        <f>SUM(E156,E157,E158,E159)</f>
        <v>193909.9</v>
      </c>
      <c r="F160" s="12">
        <f>SUM(F156,F157,F158,F159)</f>
        <v>193909.9</v>
      </c>
      <c r="G160" s="12">
        <f>SUM(G156,G157,G158,G159)</f>
        <v>193909.9</v>
      </c>
      <c r="H160" s="12">
        <f>SUM(H156,H157,H158,H159)</f>
        <v>0</v>
      </c>
      <c r="I160" s="12">
        <f>G160/F160*100</f>
        <v>100</v>
      </c>
      <c r="J160" s="52" t="s">
        <v>17</v>
      </c>
    </row>
    <row r="161" spans="1:10" ht="26.25" customHeight="1" x14ac:dyDescent="0.25">
      <c r="A161" s="62" t="s">
        <v>64</v>
      </c>
      <c r="B161" s="62"/>
      <c r="C161" s="62"/>
      <c r="D161" s="51" t="s">
        <v>16</v>
      </c>
      <c r="E161" s="12"/>
      <c r="F161" s="12"/>
      <c r="G161" s="12"/>
      <c r="H161" s="12"/>
      <c r="I161" s="12"/>
      <c r="J161" s="51" t="s">
        <v>17</v>
      </c>
    </row>
    <row r="162" spans="1:10" ht="47.25" x14ac:dyDescent="0.25">
      <c r="A162" s="62"/>
      <c r="B162" s="62"/>
      <c r="C162" s="62"/>
      <c r="D162" s="51" t="s">
        <v>18</v>
      </c>
      <c r="E162" s="12">
        <f>E157</f>
        <v>193909.9</v>
      </c>
      <c r="F162" s="12">
        <f>F157</f>
        <v>193909.9</v>
      </c>
      <c r="G162" s="12">
        <f t="shared" ref="G162" si="20">G157</f>
        <v>193909.9</v>
      </c>
      <c r="H162" s="12">
        <f t="shared" ref="H162" si="21">F162-G162</f>
        <v>0</v>
      </c>
      <c r="I162" s="12">
        <f t="shared" ref="I162" si="22">(G162/F162)*100</f>
        <v>100</v>
      </c>
      <c r="J162" s="51" t="s">
        <v>17</v>
      </c>
    </row>
    <row r="163" spans="1:10" ht="31.5" x14ac:dyDescent="0.25">
      <c r="A163" s="62"/>
      <c r="B163" s="62"/>
      <c r="C163" s="62"/>
      <c r="D163" s="51" t="s">
        <v>19</v>
      </c>
      <c r="E163" s="12"/>
      <c r="F163" s="12"/>
      <c r="G163" s="12"/>
      <c r="H163" s="12"/>
      <c r="I163" s="12"/>
      <c r="J163" s="51" t="s">
        <v>17</v>
      </c>
    </row>
    <row r="164" spans="1:10" ht="63" x14ac:dyDescent="0.25">
      <c r="A164" s="62"/>
      <c r="B164" s="62"/>
      <c r="C164" s="62"/>
      <c r="D164" s="51" t="s">
        <v>20</v>
      </c>
      <c r="E164" s="12"/>
      <c r="F164" s="12"/>
      <c r="G164" s="12"/>
      <c r="H164" s="12"/>
      <c r="I164" s="12"/>
      <c r="J164" s="51" t="s">
        <v>17</v>
      </c>
    </row>
    <row r="165" spans="1:10" ht="15.75" x14ac:dyDescent="0.25">
      <c r="A165" s="62"/>
      <c r="B165" s="62"/>
      <c r="C165" s="62"/>
      <c r="D165" s="52" t="s">
        <v>22</v>
      </c>
      <c r="E165" s="12">
        <f>SUM(E161,E162,E163,E164)</f>
        <v>193909.9</v>
      </c>
      <c r="F165" s="12">
        <f>SUM(F161,F162,F163,F164)</f>
        <v>193909.9</v>
      </c>
      <c r="G165" s="12">
        <f>SUM(G161,G162,G163,G164)</f>
        <v>193909.9</v>
      </c>
      <c r="H165" s="12">
        <f>SUM(H161,H162,H163,H164)</f>
        <v>0</v>
      </c>
      <c r="I165" s="12">
        <f>G165/F165*100</f>
        <v>100</v>
      </c>
      <c r="J165" s="52" t="s">
        <v>17</v>
      </c>
    </row>
    <row r="166" spans="1:10" ht="22.5" customHeight="1" x14ac:dyDescent="0.25">
      <c r="A166" s="62" t="s">
        <v>156</v>
      </c>
      <c r="B166" s="62"/>
      <c r="C166" s="62"/>
      <c r="D166" s="62"/>
      <c r="E166" s="62"/>
      <c r="F166" s="62"/>
      <c r="G166" s="62"/>
      <c r="H166" s="62"/>
      <c r="I166" s="62"/>
      <c r="J166" s="62"/>
    </row>
    <row r="167" spans="1:10" ht="15" customHeight="1" x14ac:dyDescent="0.25">
      <c r="A167" s="62" t="s">
        <v>157</v>
      </c>
      <c r="B167" s="62"/>
      <c r="C167" s="62"/>
      <c r="D167" s="62"/>
      <c r="E167" s="62"/>
      <c r="F167" s="62"/>
      <c r="G167" s="62"/>
      <c r="H167" s="62"/>
      <c r="I167" s="62"/>
      <c r="J167" s="62"/>
    </row>
    <row r="168" spans="1:10" ht="21.75" customHeight="1" x14ac:dyDescent="0.25">
      <c r="A168" s="62" t="s">
        <v>158</v>
      </c>
      <c r="B168" s="62"/>
      <c r="C168" s="62"/>
      <c r="D168" s="62"/>
      <c r="E168" s="62"/>
      <c r="F168" s="62"/>
      <c r="G168" s="62"/>
      <c r="H168" s="62"/>
      <c r="I168" s="62"/>
      <c r="J168" s="62"/>
    </row>
    <row r="169" spans="1:10" ht="97.5" customHeight="1" x14ac:dyDescent="0.25">
      <c r="A169" s="50" t="s">
        <v>130</v>
      </c>
      <c r="B169" s="13" t="s">
        <v>65</v>
      </c>
      <c r="C169" s="51" t="s">
        <v>28</v>
      </c>
      <c r="D169" s="51" t="s">
        <v>96</v>
      </c>
      <c r="E169" s="45"/>
      <c r="F169" s="12"/>
      <c r="G169" s="45"/>
      <c r="H169" s="12"/>
      <c r="I169" s="12"/>
      <c r="J169" s="57" t="s">
        <v>211</v>
      </c>
    </row>
    <row r="170" spans="1:10" ht="128.25" customHeight="1" x14ac:dyDescent="0.25">
      <c r="A170" s="50" t="s">
        <v>131</v>
      </c>
      <c r="B170" s="13" t="s">
        <v>66</v>
      </c>
      <c r="C170" s="51" t="s">
        <v>28</v>
      </c>
      <c r="D170" s="51" t="s">
        <v>96</v>
      </c>
      <c r="E170" s="10"/>
      <c r="F170" s="10"/>
      <c r="G170" s="10"/>
      <c r="H170" s="10"/>
      <c r="I170" s="10"/>
      <c r="J170" s="57" t="s">
        <v>210</v>
      </c>
    </row>
    <row r="171" spans="1:10" ht="32.25" customHeight="1" x14ac:dyDescent="0.25">
      <c r="A171" s="62" t="s">
        <v>15</v>
      </c>
      <c r="B171" s="62"/>
      <c r="C171" s="62"/>
      <c r="D171" s="51" t="s">
        <v>16</v>
      </c>
      <c r="E171" s="53"/>
      <c r="F171" s="53"/>
      <c r="G171" s="53"/>
      <c r="H171" s="51"/>
      <c r="I171" s="51"/>
      <c r="J171" s="51" t="s">
        <v>17</v>
      </c>
    </row>
    <row r="172" spans="1:10" ht="47.25" x14ac:dyDescent="0.25">
      <c r="A172" s="62"/>
      <c r="B172" s="62"/>
      <c r="C172" s="62"/>
      <c r="D172" s="51" t="s">
        <v>18</v>
      </c>
      <c r="E172" s="53"/>
      <c r="F172" s="53"/>
      <c r="G172" s="53"/>
      <c r="H172" s="51"/>
      <c r="I172" s="51"/>
      <c r="J172" s="51" t="s">
        <v>17</v>
      </c>
    </row>
    <row r="173" spans="1:10" ht="31.5" x14ac:dyDescent="0.25">
      <c r="A173" s="62"/>
      <c r="B173" s="62"/>
      <c r="C173" s="62"/>
      <c r="D173" s="51" t="s">
        <v>19</v>
      </c>
      <c r="E173" s="53"/>
      <c r="F173" s="53"/>
      <c r="G173" s="53"/>
      <c r="H173" s="51"/>
      <c r="I173" s="51"/>
      <c r="J173" s="51" t="s">
        <v>17</v>
      </c>
    </row>
    <row r="174" spans="1:10" ht="63" x14ac:dyDescent="0.25">
      <c r="A174" s="62"/>
      <c r="B174" s="62"/>
      <c r="C174" s="62"/>
      <c r="D174" s="51" t="s">
        <v>20</v>
      </c>
      <c r="E174" s="53"/>
      <c r="F174" s="53"/>
      <c r="G174" s="53"/>
      <c r="H174" s="51"/>
      <c r="I174" s="51"/>
      <c r="J174" s="51" t="s">
        <v>17</v>
      </c>
    </row>
    <row r="175" spans="1:10" ht="15.75" x14ac:dyDescent="0.25">
      <c r="A175" s="62"/>
      <c r="B175" s="62"/>
      <c r="C175" s="62"/>
      <c r="D175" s="52" t="s">
        <v>22</v>
      </c>
      <c r="E175" s="14"/>
      <c r="F175" s="14"/>
      <c r="G175" s="14"/>
      <c r="H175" s="52"/>
      <c r="I175" s="52"/>
      <c r="J175" s="52"/>
    </row>
    <row r="176" spans="1:10" ht="21.75" customHeight="1" x14ac:dyDescent="0.25">
      <c r="A176" s="62" t="s">
        <v>159</v>
      </c>
      <c r="B176" s="62"/>
      <c r="C176" s="62"/>
      <c r="D176" s="62"/>
      <c r="E176" s="62"/>
      <c r="F176" s="62"/>
      <c r="G176" s="62"/>
      <c r="H176" s="62"/>
      <c r="I176" s="62"/>
      <c r="J176" s="62"/>
    </row>
    <row r="177" spans="1:11" ht="35.25" customHeight="1" x14ac:dyDescent="0.25">
      <c r="A177" s="60" t="s">
        <v>132</v>
      </c>
      <c r="B177" s="61" t="s">
        <v>83</v>
      </c>
      <c r="C177" s="61" t="s">
        <v>28</v>
      </c>
      <c r="D177" s="51" t="s">
        <v>16</v>
      </c>
      <c r="E177" s="10">
        <v>0</v>
      </c>
      <c r="F177" s="10">
        <v>0</v>
      </c>
      <c r="G177" s="10">
        <v>0</v>
      </c>
      <c r="H177" s="10">
        <f>F177-G177</f>
        <v>0</v>
      </c>
      <c r="I177" s="10" t="e">
        <f>(G177/F177)*100</f>
        <v>#DIV/0!</v>
      </c>
      <c r="J177" s="52"/>
    </row>
    <row r="178" spans="1:11" ht="47.25" x14ac:dyDescent="0.25">
      <c r="A178" s="60"/>
      <c r="B178" s="61"/>
      <c r="C178" s="61"/>
      <c r="D178" s="51" t="s">
        <v>18</v>
      </c>
      <c r="E178" s="10">
        <v>15740.7</v>
      </c>
      <c r="F178" s="10">
        <v>15740.7</v>
      </c>
      <c r="G178" s="10">
        <v>15740.7</v>
      </c>
      <c r="H178" s="10">
        <f>F178-G178</f>
        <v>0</v>
      </c>
      <c r="I178" s="10">
        <f>(G178/F178)*100</f>
        <v>100</v>
      </c>
      <c r="J178" s="51" t="s">
        <v>212</v>
      </c>
    </row>
    <row r="179" spans="1:11" ht="67.5" customHeight="1" x14ac:dyDescent="0.25">
      <c r="A179" s="60"/>
      <c r="B179" s="61"/>
      <c r="C179" s="61"/>
      <c r="D179" s="51" t="s">
        <v>19</v>
      </c>
      <c r="E179" s="10">
        <v>6592.9</v>
      </c>
      <c r="F179" s="10">
        <v>6592.9</v>
      </c>
      <c r="G179" s="10">
        <v>6592.9</v>
      </c>
      <c r="H179" s="10">
        <f>F179-G179</f>
        <v>0</v>
      </c>
      <c r="I179" s="10">
        <f>(G179/F179)*100</f>
        <v>100</v>
      </c>
      <c r="J179" s="51" t="s">
        <v>212</v>
      </c>
    </row>
    <row r="180" spans="1:11" ht="37.5" customHeight="1" x14ac:dyDescent="0.25">
      <c r="A180" s="60"/>
      <c r="B180" s="61"/>
      <c r="C180" s="61"/>
      <c r="D180" s="51" t="s">
        <v>20</v>
      </c>
      <c r="E180" s="10">
        <v>0</v>
      </c>
      <c r="F180" s="10">
        <v>0</v>
      </c>
      <c r="G180" s="10">
        <v>0</v>
      </c>
      <c r="H180" s="10">
        <f>F180-G180</f>
        <v>0</v>
      </c>
      <c r="I180" s="10" t="e">
        <f>(G180/F180)*100</f>
        <v>#DIV/0!</v>
      </c>
      <c r="J180" s="51"/>
    </row>
    <row r="181" spans="1:11" ht="37.5" customHeight="1" x14ac:dyDescent="0.25">
      <c r="A181" s="60"/>
      <c r="B181" s="61"/>
      <c r="C181" s="61"/>
      <c r="D181" s="52" t="s">
        <v>22</v>
      </c>
      <c r="E181" s="12">
        <f>SUM(E177,E178,E179,E180)</f>
        <v>22333.599999999999</v>
      </c>
      <c r="F181" s="12">
        <f>SUM(F177,F178,F179,F180)</f>
        <v>22333.599999999999</v>
      </c>
      <c r="G181" s="12">
        <f>SUM(G177,G178,G179,G180)</f>
        <v>22333.599999999999</v>
      </c>
      <c r="H181" s="12">
        <f>SUM(H177,H178,H179,H180)</f>
        <v>0</v>
      </c>
      <c r="I181" s="12">
        <f>G181/F181*100</f>
        <v>100</v>
      </c>
      <c r="J181" s="52"/>
    </row>
    <row r="182" spans="1:11" ht="31.5" x14ac:dyDescent="0.25">
      <c r="A182" s="62" t="s">
        <v>33</v>
      </c>
      <c r="B182" s="62"/>
      <c r="C182" s="62"/>
      <c r="D182" s="51" t="s">
        <v>16</v>
      </c>
      <c r="E182" s="10">
        <v>0</v>
      </c>
      <c r="F182" s="10">
        <v>0</v>
      </c>
      <c r="G182" s="10">
        <v>0</v>
      </c>
      <c r="H182" s="10">
        <f t="shared" ref="H182:I183" si="23">H177</f>
        <v>0</v>
      </c>
      <c r="I182" s="10" t="e">
        <f t="shared" si="23"/>
        <v>#DIV/0!</v>
      </c>
      <c r="J182" s="51" t="s">
        <v>17</v>
      </c>
    </row>
    <row r="183" spans="1:11" ht="47.25" x14ac:dyDescent="0.25">
      <c r="A183" s="62"/>
      <c r="B183" s="62"/>
      <c r="C183" s="62"/>
      <c r="D183" s="51" t="s">
        <v>18</v>
      </c>
      <c r="E183" s="10">
        <f>E178</f>
        <v>15740.7</v>
      </c>
      <c r="F183" s="10">
        <f t="shared" ref="F183:G183" si="24">F178</f>
        <v>15740.7</v>
      </c>
      <c r="G183" s="10">
        <f t="shared" si="24"/>
        <v>15740.7</v>
      </c>
      <c r="H183" s="10">
        <f t="shared" si="23"/>
        <v>0</v>
      </c>
      <c r="I183" s="10">
        <f t="shared" si="23"/>
        <v>100</v>
      </c>
      <c r="J183" s="51" t="s">
        <v>17</v>
      </c>
    </row>
    <row r="184" spans="1:11" ht="35.25" customHeight="1" x14ac:dyDescent="0.25">
      <c r="A184" s="62"/>
      <c r="B184" s="62"/>
      <c r="C184" s="62"/>
      <c r="D184" s="51" t="s">
        <v>19</v>
      </c>
      <c r="E184" s="10">
        <f t="shared" ref="E184:F184" si="25">E179</f>
        <v>6592.9</v>
      </c>
      <c r="F184" s="10">
        <f t="shared" si="25"/>
        <v>6592.9</v>
      </c>
      <c r="G184" s="10">
        <f>G179</f>
        <v>6592.9</v>
      </c>
      <c r="H184" s="10">
        <f>F184-G184</f>
        <v>0</v>
      </c>
      <c r="I184" s="10">
        <f>(G184/F184)*100</f>
        <v>100</v>
      </c>
      <c r="J184" s="51" t="s">
        <v>17</v>
      </c>
    </row>
    <row r="185" spans="1:11" ht="63" x14ac:dyDescent="0.25">
      <c r="A185" s="62"/>
      <c r="B185" s="62"/>
      <c r="C185" s="62"/>
      <c r="D185" s="51" t="s">
        <v>20</v>
      </c>
      <c r="E185" s="10">
        <v>0</v>
      </c>
      <c r="F185" s="10">
        <v>0</v>
      </c>
      <c r="G185" s="10">
        <v>0</v>
      </c>
      <c r="H185" s="10">
        <f>F185-G185</f>
        <v>0</v>
      </c>
      <c r="I185" s="10" t="e">
        <f>(G185/F185)*100</f>
        <v>#DIV/0!</v>
      </c>
      <c r="J185" s="51" t="s">
        <v>17</v>
      </c>
    </row>
    <row r="186" spans="1:11" ht="15.75" x14ac:dyDescent="0.25">
      <c r="A186" s="62"/>
      <c r="B186" s="62"/>
      <c r="C186" s="62"/>
      <c r="D186" s="52" t="s">
        <v>22</v>
      </c>
      <c r="E186" s="12">
        <f>SUM(E182,E183,E184,E185)</f>
        <v>22333.599999999999</v>
      </c>
      <c r="F186" s="12">
        <f>SUM(F182,F183,F184,F185)</f>
        <v>22333.599999999999</v>
      </c>
      <c r="G186" s="12">
        <f>SUM(G182,G183,G184,G185)</f>
        <v>22333.599999999999</v>
      </c>
      <c r="H186" s="12">
        <f>SUM(H182,H183,H184,H185)</f>
        <v>0</v>
      </c>
      <c r="I186" s="12">
        <f>G186/F186*100</f>
        <v>100</v>
      </c>
      <c r="J186" s="52"/>
    </row>
    <row r="187" spans="1:11" ht="32.25" customHeight="1" x14ac:dyDescent="0.25">
      <c r="A187" s="62" t="s">
        <v>67</v>
      </c>
      <c r="B187" s="62"/>
      <c r="C187" s="62"/>
      <c r="D187" s="51" t="s">
        <v>16</v>
      </c>
      <c r="E187" s="12">
        <v>0</v>
      </c>
      <c r="F187" s="12">
        <v>0</v>
      </c>
      <c r="G187" s="12">
        <v>0</v>
      </c>
      <c r="H187" s="12">
        <f t="shared" ref="G187:I188" si="26">H182</f>
        <v>0</v>
      </c>
      <c r="I187" s="12" t="e">
        <f t="shared" si="26"/>
        <v>#DIV/0!</v>
      </c>
      <c r="J187" s="51" t="s">
        <v>17</v>
      </c>
    </row>
    <row r="188" spans="1:11" ht="47.25" x14ac:dyDescent="0.25">
      <c r="A188" s="62"/>
      <c r="B188" s="62"/>
      <c r="C188" s="62"/>
      <c r="D188" s="51" t="s">
        <v>18</v>
      </c>
      <c r="E188" s="12">
        <f>E183</f>
        <v>15740.7</v>
      </c>
      <c r="F188" s="12">
        <f>F183</f>
        <v>15740.7</v>
      </c>
      <c r="G188" s="12">
        <f t="shared" si="26"/>
        <v>15740.7</v>
      </c>
      <c r="H188" s="12">
        <f t="shared" si="26"/>
        <v>0</v>
      </c>
      <c r="I188" s="12">
        <f t="shared" si="26"/>
        <v>100</v>
      </c>
      <c r="J188" s="51" t="s">
        <v>17</v>
      </c>
      <c r="K188" s="22"/>
    </row>
    <row r="189" spans="1:11" ht="31.5" x14ac:dyDescent="0.25">
      <c r="A189" s="62"/>
      <c r="B189" s="62"/>
      <c r="C189" s="62"/>
      <c r="D189" s="51" t="s">
        <v>19</v>
      </c>
      <c r="E189" s="12">
        <f>E184</f>
        <v>6592.9</v>
      </c>
      <c r="F189" s="12">
        <f t="shared" ref="F189:G189" si="27">F184</f>
        <v>6592.9</v>
      </c>
      <c r="G189" s="12">
        <f t="shared" si="27"/>
        <v>6592.9</v>
      </c>
      <c r="H189" s="12">
        <f>F189-G189</f>
        <v>0</v>
      </c>
      <c r="I189" s="12">
        <f>(G189/F189)*100</f>
        <v>100</v>
      </c>
      <c r="J189" s="51" t="s">
        <v>17</v>
      </c>
    </row>
    <row r="190" spans="1:11" ht="42.75" customHeight="1" x14ac:dyDescent="0.25">
      <c r="A190" s="62"/>
      <c r="B190" s="62"/>
      <c r="C190" s="62"/>
      <c r="D190" s="51" t="s">
        <v>20</v>
      </c>
      <c r="E190" s="12">
        <v>0</v>
      </c>
      <c r="F190" s="12">
        <v>0</v>
      </c>
      <c r="G190" s="12">
        <v>0</v>
      </c>
      <c r="H190" s="12">
        <f>F190-G190</f>
        <v>0</v>
      </c>
      <c r="I190" s="12" t="e">
        <f>(G190/F190)*100</f>
        <v>#DIV/0!</v>
      </c>
      <c r="J190" s="51" t="s">
        <v>17</v>
      </c>
    </row>
    <row r="191" spans="1:11" ht="42.75" customHeight="1" x14ac:dyDescent="0.25">
      <c r="A191" s="62"/>
      <c r="B191" s="62"/>
      <c r="C191" s="62"/>
      <c r="D191" s="52" t="s">
        <v>22</v>
      </c>
      <c r="E191" s="12">
        <f>SUM(E187,E188,E189,E190)</f>
        <v>22333.599999999999</v>
      </c>
      <c r="F191" s="12">
        <f>SUM(F187,F188,F189,F190)</f>
        <v>22333.599999999999</v>
      </c>
      <c r="G191" s="12">
        <f>SUM(G187,G188,G189,G190)</f>
        <v>22333.599999999999</v>
      </c>
      <c r="H191" s="12">
        <f>SUM(H187,H188,H189,H190)</f>
        <v>0</v>
      </c>
      <c r="I191" s="12">
        <f>G191/F191*100</f>
        <v>100</v>
      </c>
      <c r="J191" s="52"/>
    </row>
    <row r="192" spans="1:11" ht="22.5" customHeight="1" x14ac:dyDescent="0.25">
      <c r="A192" s="62" t="s">
        <v>160</v>
      </c>
      <c r="B192" s="62"/>
      <c r="C192" s="62"/>
      <c r="D192" s="62"/>
      <c r="E192" s="62"/>
      <c r="F192" s="62"/>
      <c r="G192" s="62"/>
      <c r="H192" s="62"/>
      <c r="I192" s="62"/>
      <c r="J192" s="62"/>
    </row>
    <row r="193" spans="1:10" ht="15" customHeight="1" x14ac:dyDescent="0.25">
      <c r="A193" s="62" t="s">
        <v>161</v>
      </c>
      <c r="B193" s="62"/>
      <c r="C193" s="62"/>
      <c r="D193" s="62"/>
      <c r="E193" s="62"/>
      <c r="F193" s="62"/>
      <c r="G193" s="62"/>
      <c r="H193" s="62"/>
      <c r="I193" s="62"/>
      <c r="J193" s="62"/>
    </row>
    <row r="194" spans="1:10" ht="21.75" customHeight="1" x14ac:dyDescent="0.25">
      <c r="A194" s="62" t="s">
        <v>162</v>
      </c>
      <c r="B194" s="62"/>
      <c r="C194" s="62"/>
      <c r="D194" s="62"/>
      <c r="E194" s="62"/>
      <c r="F194" s="62"/>
      <c r="G194" s="62"/>
      <c r="H194" s="62"/>
      <c r="I194" s="62"/>
      <c r="J194" s="62"/>
    </row>
    <row r="195" spans="1:10" ht="66" customHeight="1" x14ac:dyDescent="0.25">
      <c r="A195" s="50" t="s">
        <v>133</v>
      </c>
      <c r="B195" s="53" t="s">
        <v>69</v>
      </c>
      <c r="C195" s="51" t="s">
        <v>28</v>
      </c>
      <c r="D195" s="51" t="s">
        <v>29</v>
      </c>
      <c r="E195" s="10"/>
      <c r="F195" s="12"/>
      <c r="G195" s="12"/>
      <c r="H195" s="12"/>
      <c r="I195" s="12"/>
      <c r="J195" s="46" t="s">
        <v>183</v>
      </c>
    </row>
    <row r="196" spans="1:10" ht="66" customHeight="1" x14ac:dyDescent="0.25">
      <c r="A196" s="50" t="s">
        <v>134</v>
      </c>
      <c r="B196" s="53" t="s">
        <v>70</v>
      </c>
      <c r="C196" s="51" t="s">
        <v>28</v>
      </c>
      <c r="D196" s="51" t="s">
        <v>29</v>
      </c>
      <c r="E196" s="10"/>
      <c r="F196" s="10"/>
      <c r="G196" s="10"/>
      <c r="H196" s="10"/>
      <c r="I196" s="10"/>
      <c r="J196" s="46" t="s">
        <v>184</v>
      </c>
    </row>
    <row r="197" spans="1:10" ht="72" customHeight="1" x14ac:dyDescent="0.25">
      <c r="A197" s="50" t="s">
        <v>135</v>
      </c>
      <c r="B197" s="53" t="s">
        <v>71</v>
      </c>
      <c r="C197" s="51" t="s">
        <v>28</v>
      </c>
      <c r="D197" s="51" t="s">
        <v>29</v>
      </c>
      <c r="E197" s="10"/>
      <c r="F197" s="12"/>
      <c r="G197" s="12"/>
      <c r="H197" s="12"/>
      <c r="I197" s="12"/>
      <c r="J197" s="46" t="s">
        <v>185</v>
      </c>
    </row>
    <row r="198" spans="1:10" ht="80.25" customHeight="1" x14ac:dyDescent="0.25">
      <c r="A198" s="50" t="s">
        <v>136</v>
      </c>
      <c r="B198" s="53" t="s">
        <v>72</v>
      </c>
      <c r="C198" s="51" t="s">
        <v>28</v>
      </c>
      <c r="D198" s="51" t="s">
        <v>29</v>
      </c>
      <c r="E198" s="10"/>
      <c r="F198" s="10"/>
      <c r="G198" s="10"/>
      <c r="H198" s="10"/>
      <c r="I198" s="10"/>
      <c r="J198" s="46" t="s">
        <v>186</v>
      </c>
    </row>
    <row r="199" spans="1:10" ht="79.5" customHeight="1" x14ac:dyDescent="0.25">
      <c r="A199" s="50" t="s">
        <v>137</v>
      </c>
      <c r="B199" s="53" t="s">
        <v>73</v>
      </c>
      <c r="C199" s="51" t="s">
        <v>28</v>
      </c>
      <c r="D199" s="51" t="s">
        <v>29</v>
      </c>
      <c r="E199" s="10"/>
      <c r="F199" s="10"/>
      <c r="G199" s="10"/>
      <c r="H199" s="10"/>
      <c r="I199" s="10"/>
      <c r="J199" s="46" t="s">
        <v>187</v>
      </c>
    </row>
    <row r="200" spans="1:10" ht="25.5" customHeight="1" x14ac:dyDescent="0.25">
      <c r="A200" s="62" t="s">
        <v>15</v>
      </c>
      <c r="B200" s="62"/>
      <c r="C200" s="62"/>
      <c r="D200" s="51" t="s">
        <v>16</v>
      </c>
      <c r="E200" s="53"/>
      <c r="F200" s="53"/>
      <c r="G200" s="53"/>
      <c r="H200" s="51"/>
      <c r="I200" s="51"/>
      <c r="J200" s="51" t="s">
        <v>17</v>
      </c>
    </row>
    <row r="201" spans="1:10" ht="47.25" x14ac:dyDescent="0.25">
      <c r="A201" s="62"/>
      <c r="B201" s="62"/>
      <c r="C201" s="62"/>
      <c r="D201" s="51" t="s">
        <v>18</v>
      </c>
      <c r="E201" s="53"/>
      <c r="F201" s="53"/>
      <c r="G201" s="53"/>
      <c r="H201" s="51"/>
      <c r="I201" s="51"/>
      <c r="J201" s="51" t="s">
        <v>17</v>
      </c>
    </row>
    <row r="202" spans="1:10" ht="31.5" x14ac:dyDescent="0.25">
      <c r="A202" s="62"/>
      <c r="B202" s="62"/>
      <c r="C202" s="62"/>
      <c r="D202" s="51" t="s">
        <v>19</v>
      </c>
      <c r="E202" s="53"/>
      <c r="F202" s="53"/>
      <c r="G202" s="53"/>
      <c r="H202" s="51"/>
      <c r="I202" s="51"/>
      <c r="J202" s="51" t="s">
        <v>17</v>
      </c>
    </row>
    <row r="203" spans="1:10" ht="63" x14ac:dyDescent="0.25">
      <c r="A203" s="62"/>
      <c r="B203" s="62"/>
      <c r="C203" s="62"/>
      <c r="D203" s="51" t="s">
        <v>20</v>
      </c>
      <c r="E203" s="53"/>
      <c r="F203" s="53"/>
      <c r="G203" s="53"/>
      <c r="H203" s="51"/>
      <c r="I203" s="51"/>
      <c r="J203" s="51" t="s">
        <v>17</v>
      </c>
    </row>
    <row r="204" spans="1:10" ht="15.75" x14ac:dyDescent="0.25">
      <c r="A204" s="62"/>
      <c r="B204" s="62"/>
      <c r="C204" s="62"/>
      <c r="D204" s="52" t="s">
        <v>22</v>
      </c>
      <c r="E204" s="14"/>
      <c r="F204" s="14"/>
      <c r="G204" s="14"/>
      <c r="H204" s="52"/>
      <c r="I204" s="52"/>
      <c r="J204" s="52"/>
    </row>
    <row r="205" spans="1:10" ht="21.75" customHeight="1" x14ac:dyDescent="0.25">
      <c r="A205" s="62" t="s">
        <v>163</v>
      </c>
      <c r="B205" s="62"/>
      <c r="C205" s="62"/>
      <c r="D205" s="62"/>
      <c r="E205" s="62"/>
      <c r="F205" s="62"/>
      <c r="G205" s="62"/>
      <c r="H205" s="62"/>
      <c r="I205" s="62"/>
      <c r="J205" s="62"/>
    </row>
    <row r="206" spans="1:10" ht="94.5" customHeight="1" x14ac:dyDescent="0.25">
      <c r="A206" s="50" t="s">
        <v>138</v>
      </c>
      <c r="B206" s="51" t="s">
        <v>74</v>
      </c>
      <c r="C206" s="51" t="s">
        <v>28</v>
      </c>
      <c r="D206" s="51" t="s">
        <v>29</v>
      </c>
      <c r="E206" s="10"/>
      <c r="F206" s="12"/>
      <c r="G206" s="12"/>
      <c r="H206" s="12"/>
      <c r="I206" s="12"/>
      <c r="J206" s="46" t="s">
        <v>188</v>
      </c>
    </row>
    <row r="207" spans="1:10" ht="101.25" customHeight="1" x14ac:dyDescent="0.25">
      <c r="A207" s="50" t="s">
        <v>139</v>
      </c>
      <c r="B207" s="51" t="s">
        <v>75</v>
      </c>
      <c r="C207" s="51" t="s">
        <v>28</v>
      </c>
      <c r="D207" s="51" t="s">
        <v>29</v>
      </c>
      <c r="E207" s="10"/>
      <c r="F207" s="10"/>
      <c r="G207" s="10"/>
      <c r="H207" s="10"/>
      <c r="I207" s="10"/>
      <c r="J207" s="46" t="s">
        <v>189</v>
      </c>
    </row>
    <row r="208" spans="1:10" ht="113.25" customHeight="1" x14ac:dyDescent="0.25">
      <c r="A208" s="50" t="s">
        <v>140</v>
      </c>
      <c r="B208" s="51" t="s">
        <v>76</v>
      </c>
      <c r="C208" s="51" t="s">
        <v>28</v>
      </c>
      <c r="D208" s="51" t="s">
        <v>29</v>
      </c>
      <c r="E208" s="10"/>
      <c r="F208" s="12"/>
      <c r="G208" s="12"/>
      <c r="H208" s="12"/>
      <c r="I208" s="12"/>
      <c r="J208" s="46" t="s">
        <v>190</v>
      </c>
    </row>
    <row r="209" spans="1:10" ht="30.75" customHeight="1" x14ac:dyDescent="0.25">
      <c r="A209" s="60" t="s">
        <v>141</v>
      </c>
      <c r="B209" s="61" t="s">
        <v>77</v>
      </c>
      <c r="C209" s="61" t="s">
        <v>28</v>
      </c>
      <c r="D209" s="51" t="s">
        <v>16</v>
      </c>
      <c r="E209" s="10">
        <v>0</v>
      </c>
      <c r="F209" s="10">
        <v>0</v>
      </c>
      <c r="G209" s="10">
        <v>0</v>
      </c>
      <c r="H209" s="10">
        <f>F209-G209</f>
        <v>0</v>
      </c>
      <c r="I209" s="10" t="e">
        <f>(G209/F209)*100</f>
        <v>#DIV/0!</v>
      </c>
      <c r="J209" s="65" t="s">
        <v>213</v>
      </c>
    </row>
    <row r="210" spans="1:10" ht="41.25" customHeight="1" x14ac:dyDescent="0.25">
      <c r="A210" s="60"/>
      <c r="B210" s="61"/>
      <c r="C210" s="61"/>
      <c r="D210" s="51" t="s">
        <v>18</v>
      </c>
      <c r="E210" s="10">
        <v>0</v>
      </c>
      <c r="F210" s="10">
        <v>0</v>
      </c>
      <c r="G210" s="10">
        <v>0</v>
      </c>
      <c r="H210" s="10">
        <f>F210-G210</f>
        <v>0</v>
      </c>
      <c r="I210" s="10" t="e">
        <f>(G210/F210)*100</f>
        <v>#DIV/0!</v>
      </c>
      <c r="J210" s="66"/>
    </row>
    <row r="211" spans="1:10" ht="21.75" customHeight="1" x14ac:dyDescent="0.25">
      <c r="A211" s="60"/>
      <c r="B211" s="61"/>
      <c r="C211" s="61"/>
      <c r="D211" s="51" t="s">
        <v>19</v>
      </c>
      <c r="E211" s="10">
        <v>120</v>
      </c>
      <c r="F211" s="10">
        <v>120</v>
      </c>
      <c r="G211" s="10">
        <v>120</v>
      </c>
      <c r="H211" s="10">
        <f>F211-G211</f>
        <v>0</v>
      </c>
      <c r="I211" s="10">
        <f>(G211/F211)*100</f>
        <v>100</v>
      </c>
      <c r="J211" s="66"/>
    </row>
    <row r="212" spans="1:10" ht="37.5" customHeight="1" x14ac:dyDescent="0.25">
      <c r="A212" s="60"/>
      <c r="B212" s="61"/>
      <c r="C212" s="61"/>
      <c r="D212" s="51" t="s">
        <v>20</v>
      </c>
      <c r="E212" s="10">
        <v>0</v>
      </c>
      <c r="F212" s="10">
        <v>0</v>
      </c>
      <c r="G212" s="10">
        <v>0</v>
      </c>
      <c r="H212" s="10">
        <f>F212-G212</f>
        <v>0</v>
      </c>
      <c r="I212" s="10" t="e">
        <f>(G212/F212)*100</f>
        <v>#DIV/0!</v>
      </c>
      <c r="J212" s="66"/>
    </row>
    <row r="213" spans="1:10" ht="37.5" customHeight="1" x14ac:dyDescent="0.25">
      <c r="A213" s="60"/>
      <c r="B213" s="61"/>
      <c r="C213" s="61"/>
      <c r="D213" s="52" t="s">
        <v>22</v>
      </c>
      <c r="E213" s="12">
        <f>SUM(E209,E210,E211,E212)</f>
        <v>120</v>
      </c>
      <c r="F213" s="12">
        <f>SUM(F209,F210,F211,F212)</f>
        <v>120</v>
      </c>
      <c r="G213" s="12">
        <f>SUM(G209,G210,G211,G212)</f>
        <v>120</v>
      </c>
      <c r="H213" s="12">
        <f>SUM(H209,H210,H211,H212)</f>
        <v>0</v>
      </c>
      <c r="I213" s="12">
        <f>G213/F213*100</f>
        <v>100</v>
      </c>
      <c r="J213" s="67"/>
    </row>
    <row r="214" spans="1:10" ht="132" customHeight="1" x14ac:dyDescent="0.25">
      <c r="A214" s="50" t="s">
        <v>142</v>
      </c>
      <c r="B214" s="51" t="s">
        <v>78</v>
      </c>
      <c r="C214" s="51" t="s">
        <v>28</v>
      </c>
      <c r="D214" s="51" t="s">
        <v>29</v>
      </c>
      <c r="E214" s="10"/>
      <c r="F214" s="10"/>
      <c r="G214" s="10"/>
      <c r="H214" s="10"/>
      <c r="I214" s="10"/>
      <c r="J214" s="46" t="s">
        <v>191</v>
      </c>
    </row>
    <row r="215" spans="1:10" ht="156" customHeight="1" x14ac:dyDescent="0.25">
      <c r="A215" s="50" t="s">
        <v>143</v>
      </c>
      <c r="B215" s="51" t="s">
        <v>79</v>
      </c>
      <c r="C215" s="51" t="s">
        <v>28</v>
      </c>
      <c r="D215" s="51" t="s">
        <v>29</v>
      </c>
      <c r="E215" s="10"/>
      <c r="F215" s="12"/>
      <c r="G215" s="12"/>
      <c r="H215" s="12"/>
      <c r="I215" s="12"/>
      <c r="J215" s="46" t="s">
        <v>179</v>
      </c>
    </row>
    <row r="216" spans="1:10" ht="30.75" customHeight="1" x14ac:dyDescent="0.25">
      <c r="A216" s="60" t="s">
        <v>144</v>
      </c>
      <c r="B216" s="61" t="s">
        <v>80</v>
      </c>
      <c r="C216" s="61" t="s">
        <v>28</v>
      </c>
      <c r="D216" s="51" t="s">
        <v>16</v>
      </c>
      <c r="E216" s="10"/>
      <c r="F216" s="10"/>
      <c r="G216" s="10"/>
      <c r="H216" s="10"/>
      <c r="I216" s="10"/>
      <c r="J216" s="61" t="s">
        <v>180</v>
      </c>
    </row>
    <row r="217" spans="1:10" ht="41.25" customHeight="1" x14ac:dyDescent="0.25">
      <c r="A217" s="60"/>
      <c r="B217" s="61"/>
      <c r="C217" s="61"/>
      <c r="D217" s="51" t="s">
        <v>18</v>
      </c>
      <c r="E217" s="10">
        <v>1554.6</v>
      </c>
      <c r="F217" s="10">
        <v>1554.6</v>
      </c>
      <c r="G217" s="10">
        <v>1488.9</v>
      </c>
      <c r="H217" s="10">
        <f>F217-G217</f>
        <v>65.699999999999818</v>
      </c>
      <c r="I217" s="10">
        <f>(G217/F217)*100</f>
        <v>95.773832497105374</v>
      </c>
      <c r="J217" s="61"/>
    </row>
    <row r="218" spans="1:10" ht="21.75" customHeight="1" x14ac:dyDescent="0.25">
      <c r="A218" s="60"/>
      <c r="B218" s="61"/>
      <c r="C218" s="61"/>
      <c r="D218" s="51" t="s">
        <v>19</v>
      </c>
      <c r="E218" s="10"/>
      <c r="F218" s="10"/>
      <c r="G218" s="10"/>
      <c r="H218" s="10"/>
      <c r="I218" s="10"/>
      <c r="J218" s="61"/>
    </row>
    <row r="219" spans="1:10" ht="37.5" customHeight="1" x14ac:dyDescent="0.25">
      <c r="A219" s="60"/>
      <c r="B219" s="61"/>
      <c r="C219" s="61"/>
      <c r="D219" s="51" t="s">
        <v>20</v>
      </c>
      <c r="E219" s="10"/>
      <c r="F219" s="10"/>
      <c r="G219" s="10"/>
      <c r="H219" s="10"/>
      <c r="I219" s="10"/>
      <c r="J219" s="61"/>
    </row>
    <row r="220" spans="1:10" ht="37.5" customHeight="1" x14ac:dyDescent="0.25">
      <c r="A220" s="60"/>
      <c r="B220" s="61"/>
      <c r="C220" s="61"/>
      <c r="D220" s="52" t="s">
        <v>22</v>
      </c>
      <c r="E220" s="12">
        <f>SUM(E216,E217,E218,E219)</f>
        <v>1554.6</v>
      </c>
      <c r="F220" s="12">
        <f>SUM(F216,F217,F218,F219)</f>
        <v>1554.6</v>
      </c>
      <c r="G220" s="12">
        <f>SUM(G216,G217,G218,G219)</f>
        <v>1488.9</v>
      </c>
      <c r="H220" s="12">
        <f>SUM(H216,H217,H218,H219)</f>
        <v>65.699999999999818</v>
      </c>
      <c r="I220" s="12">
        <f>G220/F220*100</f>
        <v>95.773832497105374</v>
      </c>
      <c r="J220" s="52"/>
    </row>
    <row r="221" spans="1:10" ht="25.5" customHeight="1" x14ac:dyDescent="0.25">
      <c r="A221" s="62" t="s">
        <v>33</v>
      </c>
      <c r="B221" s="62"/>
      <c r="C221" s="62"/>
      <c r="D221" s="51" t="s">
        <v>16</v>
      </c>
      <c r="E221" s="56">
        <v>0</v>
      </c>
      <c r="F221" s="56">
        <v>0</v>
      </c>
      <c r="G221" s="56">
        <v>0</v>
      </c>
      <c r="H221" s="10">
        <f>F221-G221</f>
        <v>0</v>
      </c>
      <c r="I221" s="10" t="e">
        <f>(G221/F221)*100</f>
        <v>#DIV/0!</v>
      </c>
      <c r="J221" s="51" t="s">
        <v>17</v>
      </c>
    </row>
    <row r="222" spans="1:10" ht="47.25" x14ac:dyDescent="0.25">
      <c r="A222" s="62"/>
      <c r="B222" s="62"/>
      <c r="C222" s="62"/>
      <c r="D222" s="51" t="s">
        <v>18</v>
      </c>
      <c r="E222" s="10">
        <f>E217</f>
        <v>1554.6</v>
      </c>
      <c r="F222" s="10">
        <f t="shared" ref="F222" si="28">F217</f>
        <v>1554.6</v>
      </c>
      <c r="G222" s="10">
        <f>G217</f>
        <v>1488.9</v>
      </c>
      <c r="H222" s="10">
        <f>F222-G222</f>
        <v>65.699999999999818</v>
      </c>
      <c r="I222" s="10">
        <f>(G222/F222)*100</f>
        <v>95.773832497105374</v>
      </c>
      <c r="J222" s="51" t="s">
        <v>17</v>
      </c>
    </row>
    <row r="223" spans="1:10" ht="31.5" x14ac:dyDescent="0.25">
      <c r="A223" s="62"/>
      <c r="B223" s="62"/>
      <c r="C223" s="62"/>
      <c r="D223" s="51" t="s">
        <v>19</v>
      </c>
      <c r="E223" s="10">
        <f>E211</f>
        <v>120</v>
      </c>
      <c r="F223" s="10">
        <f t="shared" ref="F223" si="29">F211</f>
        <v>120</v>
      </c>
      <c r="G223" s="10">
        <f>G211</f>
        <v>120</v>
      </c>
      <c r="H223" s="10">
        <f>F223-G223</f>
        <v>0</v>
      </c>
      <c r="I223" s="10">
        <f>(G223/F223)*100</f>
        <v>100</v>
      </c>
      <c r="J223" s="51" t="s">
        <v>17</v>
      </c>
    </row>
    <row r="224" spans="1:10" ht="63" x14ac:dyDescent="0.25">
      <c r="A224" s="62"/>
      <c r="B224" s="62"/>
      <c r="C224" s="62"/>
      <c r="D224" s="51" t="s">
        <v>20</v>
      </c>
      <c r="E224" s="56">
        <v>0</v>
      </c>
      <c r="F224" s="56">
        <v>0</v>
      </c>
      <c r="G224" s="56">
        <v>0</v>
      </c>
      <c r="H224" s="10">
        <f>F224-G224</f>
        <v>0</v>
      </c>
      <c r="I224" s="10" t="e">
        <f>(G224/F224)*100</f>
        <v>#DIV/0!</v>
      </c>
      <c r="J224" s="51" t="s">
        <v>17</v>
      </c>
    </row>
    <row r="225" spans="1:15" ht="15.75" x14ac:dyDescent="0.25">
      <c r="A225" s="62"/>
      <c r="B225" s="62"/>
      <c r="C225" s="62"/>
      <c r="D225" s="52" t="s">
        <v>22</v>
      </c>
      <c r="E225" s="12">
        <f>SUM(E221,E222,E223,E224)</f>
        <v>1674.6</v>
      </c>
      <c r="F225" s="12">
        <f>SUM(F221,F222,F223,F224)</f>
        <v>1674.6</v>
      </c>
      <c r="G225" s="12">
        <f>SUM(G221,G222,G223,G224)</f>
        <v>1608.9</v>
      </c>
      <c r="H225" s="12">
        <f>SUM(H221,H222,H223,H224)</f>
        <v>65.699999999999818</v>
      </c>
      <c r="I225" s="12">
        <f>G225/F225*100</f>
        <v>96.07667502687211</v>
      </c>
      <c r="J225" s="52"/>
    </row>
    <row r="226" spans="1:15" ht="26.25" customHeight="1" x14ac:dyDescent="0.25">
      <c r="A226" s="62" t="s">
        <v>81</v>
      </c>
      <c r="B226" s="62"/>
      <c r="C226" s="62"/>
      <c r="D226" s="51" t="s">
        <v>16</v>
      </c>
      <c r="E226" s="12">
        <v>0</v>
      </c>
      <c r="F226" s="12">
        <v>0</v>
      </c>
      <c r="G226" s="12">
        <v>0</v>
      </c>
      <c r="H226" s="12">
        <f t="shared" ref="H226:H231" si="30">F226-G226</f>
        <v>0</v>
      </c>
      <c r="I226" s="12" t="e">
        <f>(G226/F226)*100</f>
        <v>#DIV/0!</v>
      </c>
      <c r="J226" s="51" t="s">
        <v>17</v>
      </c>
    </row>
    <row r="227" spans="1:15" ht="47.25" x14ac:dyDescent="0.25">
      <c r="A227" s="62"/>
      <c r="B227" s="62"/>
      <c r="C227" s="62"/>
      <c r="D227" s="51" t="s">
        <v>18</v>
      </c>
      <c r="E227" s="12">
        <f>E222</f>
        <v>1554.6</v>
      </c>
      <c r="F227" s="12">
        <f t="shared" ref="F227:G227" si="31">F222</f>
        <v>1554.6</v>
      </c>
      <c r="G227" s="12">
        <f t="shared" si="31"/>
        <v>1488.9</v>
      </c>
      <c r="H227" s="12">
        <f t="shared" si="30"/>
        <v>65.699999999999818</v>
      </c>
      <c r="I227" s="12">
        <f>(G227/F227)*100</f>
        <v>95.773832497105374</v>
      </c>
      <c r="J227" s="51" t="s">
        <v>17</v>
      </c>
    </row>
    <row r="228" spans="1:15" ht="31.5" x14ac:dyDescent="0.25">
      <c r="A228" s="62"/>
      <c r="B228" s="62"/>
      <c r="C228" s="62"/>
      <c r="D228" s="51" t="s">
        <v>19</v>
      </c>
      <c r="E228" s="12">
        <f>E223</f>
        <v>120</v>
      </c>
      <c r="F228" s="12">
        <f t="shared" ref="F228" si="32">F223</f>
        <v>120</v>
      </c>
      <c r="G228" s="12">
        <f>G223</f>
        <v>120</v>
      </c>
      <c r="H228" s="12">
        <f t="shared" si="30"/>
        <v>0</v>
      </c>
      <c r="I228" s="12">
        <f>(G228/F228)*100</f>
        <v>100</v>
      </c>
      <c r="J228" s="51" t="s">
        <v>17</v>
      </c>
    </row>
    <row r="229" spans="1:15" ht="63" x14ac:dyDescent="0.25">
      <c r="A229" s="62"/>
      <c r="B229" s="62"/>
      <c r="C229" s="62"/>
      <c r="D229" s="51" t="s">
        <v>20</v>
      </c>
      <c r="E229" s="12">
        <v>0</v>
      </c>
      <c r="F229" s="12">
        <v>0</v>
      </c>
      <c r="G229" s="12">
        <v>0</v>
      </c>
      <c r="H229" s="12">
        <f t="shared" si="30"/>
        <v>0</v>
      </c>
      <c r="I229" s="12" t="e">
        <f>(G229/F229)*100</f>
        <v>#DIV/0!</v>
      </c>
      <c r="J229" s="51" t="s">
        <v>17</v>
      </c>
    </row>
    <row r="230" spans="1:15" ht="15.75" x14ac:dyDescent="0.25">
      <c r="A230" s="62"/>
      <c r="B230" s="62"/>
      <c r="C230" s="62"/>
      <c r="D230" s="52" t="s">
        <v>22</v>
      </c>
      <c r="E230" s="12">
        <f>SUM(E226,E227,E228,E229)</f>
        <v>1674.6</v>
      </c>
      <c r="F230" s="12">
        <f>SUM(F226,F227,F228,F229)</f>
        <v>1674.6</v>
      </c>
      <c r="G230" s="12">
        <f>SUM(G226,G227,G228,G229)</f>
        <v>1608.9</v>
      </c>
      <c r="H230" s="12">
        <f t="shared" si="30"/>
        <v>65.699999999999818</v>
      </c>
      <c r="I230" s="12">
        <f>G230/F230*100</f>
        <v>96.07667502687211</v>
      </c>
      <c r="J230" s="52"/>
    </row>
    <row r="231" spans="1:15" ht="26.25" customHeight="1" x14ac:dyDescent="0.25">
      <c r="A231" s="62" t="s">
        <v>82</v>
      </c>
      <c r="B231" s="62"/>
      <c r="C231" s="62"/>
      <c r="D231" s="52" t="s">
        <v>16</v>
      </c>
      <c r="E231" s="12">
        <f>E237+E242</f>
        <v>9645.5</v>
      </c>
      <c r="F231" s="12">
        <f>F237+F242</f>
        <v>9645.5</v>
      </c>
      <c r="G231" s="12">
        <f>G237+G242</f>
        <v>9608.5</v>
      </c>
      <c r="H231" s="12">
        <f t="shared" si="30"/>
        <v>37</v>
      </c>
      <c r="I231" s="12">
        <f>(G231/F231)*100</f>
        <v>99.616401430718994</v>
      </c>
      <c r="J231" s="52" t="s">
        <v>17</v>
      </c>
      <c r="L231" s="22"/>
      <c r="M231" s="22"/>
      <c r="N231" s="22"/>
    </row>
    <row r="232" spans="1:15" ht="47.25" x14ac:dyDescent="0.25">
      <c r="A232" s="62"/>
      <c r="B232" s="62"/>
      <c r="C232" s="62"/>
      <c r="D232" s="52" t="s">
        <v>18</v>
      </c>
      <c r="E232" s="12">
        <f>E238+E243+E248+E253</f>
        <v>224984.1</v>
      </c>
      <c r="F232" s="12">
        <f>F238+F243</f>
        <v>224984.1</v>
      </c>
      <c r="G232" s="12">
        <f>G238+G243+G248+G253</f>
        <v>224918.39999999999</v>
      </c>
      <c r="H232" s="12">
        <f t="shared" ref="H232:H234" si="33">F232-G232</f>
        <v>65.700000000011642</v>
      </c>
      <c r="I232" s="12">
        <f t="shared" ref="I232:I234" si="34">(G232/F232)*100</f>
        <v>99.970797936387498</v>
      </c>
      <c r="J232" s="52" t="s">
        <v>17</v>
      </c>
      <c r="L232" s="22"/>
      <c r="M232" s="22"/>
      <c r="N232" s="22"/>
      <c r="O232" s="22"/>
    </row>
    <row r="233" spans="1:15" ht="31.5" x14ac:dyDescent="0.25">
      <c r="A233" s="62"/>
      <c r="B233" s="62"/>
      <c r="C233" s="62"/>
      <c r="D233" s="52" t="s">
        <v>19</v>
      </c>
      <c r="E233" s="12">
        <f>E239+E249+E244+E254</f>
        <v>168427.09999999998</v>
      </c>
      <c r="F233" s="12">
        <f>F239+F244+F249+F254</f>
        <v>168427.09999999998</v>
      </c>
      <c r="G233" s="12">
        <f>G239+G244+G249+G254</f>
        <v>167966.4</v>
      </c>
      <c r="H233" s="12">
        <f>F233-G233</f>
        <v>460.69999999998254</v>
      </c>
      <c r="I233" s="12">
        <f t="shared" si="34"/>
        <v>99.72646919646543</v>
      </c>
      <c r="J233" s="52" t="s">
        <v>17</v>
      </c>
    </row>
    <row r="234" spans="1:15" ht="63" x14ac:dyDescent="0.25">
      <c r="A234" s="62"/>
      <c r="B234" s="62"/>
      <c r="C234" s="62"/>
      <c r="D234" s="52" t="s">
        <v>20</v>
      </c>
      <c r="E234" s="12">
        <f>E240+E245+E250+E255</f>
        <v>0</v>
      </c>
      <c r="F234" s="12">
        <f>F240+F252</f>
        <v>0</v>
      </c>
      <c r="G234" s="12">
        <f>G240+G252</f>
        <v>0</v>
      </c>
      <c r="H234" s="12">
        <f t="shared" si="33"/>
        <v>0</v>
      </c>
      <c r="I234" s="12" t="e">
        <f t="shared" si="34"/>
        <v>#DIV/0!</v>
      </c>
      <c r="J234" s="52" t="s">
        <v>17</v>
      </c>
      <c r="L234" s="22"/>
      <c r="M234" s="22"/>
      <c r="N234" s="22"/>
    </row>
    <row r="235" spans="1:15" ht="15.75" x14ac:dyDescent="0.25">
      <c r="A235" s="62"/>
      <c r="B235" s="62"/>
      <c r="C235" s="62"/>
      <c r="D235" s="52" t="s">
        <v>22</v>
      </c>
      <c r="E235" s="12">
        <f>SUM(E231,E232,E233,E234)</f>
        <v>403056.69999999995</v>
      </c>
      <c r="F235" s="12">
        <f>SUM(F231,F232,F233,F234)</f>
        <v>403056.69999999995</v>
      </c>
      <c r="G235" s="12">
        <f>SUM(G231,G232,G233,G234)</f>
        <v>402493.3</v>
      </c>
      <c r="H235" s="12">
        <f>F235-G235</f>
        <v>563.39999999996508</v>
      </c>
      <c r="I235" s="12">
        <f>G235/F235*100</f>
        <v>99.860218177740265</v>
      </c>
      <c r="J235" s="52"/>
      <c r="L235" s="22"/>
      <c r="M235" s="22"/>
      <c r="N235" s="22"/>
    </row>
    <row r="236" spans="1:15" ht="15" customHeight="1" x14ac:dyDescent="0.25">
      <c r="A236" s="64" t="s">
        <v>21</v>
      </c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5" ht="25.5" customHeight="1" x14ac:dyDescent="0.25">
      <c r="A237" s="61" t="s">
        <v>68</v>
      </c>
      <c r="B237" s="61"/>
      <c r="C237" s="61"/>
      <c r="D237" s="51" t="s">
        <v>16</v>
      </c>
      <c r="E237" s="10">
        <f t="shared" ref="E237:G238" si="35">SUM(E123,E161,E187,E226)</f>
        <v>0</v>
      </c>
      <c r="F237" s="10">
        <f t="shared" si="35"/>
        <v>0</v>
      </c>
      <c r="G237" s="10">
        <f t="shared" si="35"/>
        <v>0</v>
      </c>
      <c r="H237" s="10">
        <f t="shared" ref="H237:H257" si="36">F237-G237</f>
        <v>0</v>
      </c>
      <c r="I237" s="10" t="e">
        <f>(G237/F237)*100</f>
        <v>#DIV/0!</v>
      </c>
      <c r="J237" s="51" t="s">
        <v>17</v>
      </c>
    </row>
    <row r="238" spans="1:15" ht="47.25" x14ac:dyDescent="0.25">
      <c r="A238" s="61"/>
      <c r="B238" s="61"/>
      <c r="C238" s="61"/>
      <c r="D238" s="51" t="s">
        <v>18</v>
      </c>
      <c r="E238" s="10">
        <f t="shared" si="35"/>
        <v>216503.6</v>
      </c>
      <c r="F238" s="10">
        <f t="shared" si="35"/>
        <v>216503.6</v>
      </c>
      <c r="G238" s="10">
        <f>SUM(G124,G162,G188,G227)</f>
        <v>216437.9</v>
      </c>
      <c r="H238" s="10">
        <f t="shared" si="36"/>
        <v>65.700000000011642</v>
      </c>
      <c r="I238" s="10">
        <f>(G238/F238)*100</f>
        <v>99.969654084273884</v>
      </c>
      <c r="J238" s="51" t="s">
        <v>17</v>
      </c>
    </row>
    <row r="239" spans="1:15" ht="25.5" customHeight="1" x14ac:dyDescent="0.25">
      <c r="A239" s="61"/>
      <c r="B239" s="61"/>
      <c r="C239" s="61"/>
      <c r="D239" s="51" t="s">
        <v>19</v>
      </c>
      <c r="E239" s="10">
        <f>SUM(E125,E189,E228)</f>
        <v>7066.9</v>
      </c>
      <c r="F239" s="10">
        <f t="shared" ref="F239:G239" si="37">F125+F163+F189+F228</f>
        <v>7066.9</v>
      </c>
      <c r="G239" s="10">
        <f t="shared" si="37"/>
        <v>7066.9</v>
      </c>
      <c r="H239" s="10">
        <f t="shared" si="36"/>
        <v>0</v>
      </c>
      <c r="I239" s="10">
        <f t="shared" ref="I239:I240" si="38">(G239/F239)*100</f>
        <v>100</v>
      </c>
      <c r="J239" s="51"/>
    </row>
    <row r="240" spans="1:15" ht="63" x14ac:dyDescent="0.25">
      <c r="A240" s="61"/>
      <c r="B240" s="61"/>
      <c r="C240" s="61"/>
      <c r="D240" s="51" t="s">
        <v>20</v>
      </c>
      <c r="E240" s="10">
        <f>SUM(E126,E164,E190,E229)</f>
        <v>0</v>
      </c>
      <c r="F240" s="10">
        <f>SUM(F126,F164,F190,F229)</f>
        <v>0</v>
      </c>
      <c r="G240" s="10">
        <f>SUM(G126,G164,G190,G229)</f>
        <v>0</v>
      </c>
      <c r="H240" s="10">
        <f t="shared" si="36"/>
        <v>0</v>
      </c>
      <c r="I240" s="10" t="e">
        <f t="shared" si="38"/>
        <v>#DIV/0!</v>
      </c>
      <c r="J240" s="51" t="s">
        <v>17</v>
      </c>
    </row>
    <row r="241" spans="1:14" ht="15.75" x14ac:dyDescent="0.25">
      <c r="A241" s="61"/>
      <c r="B241" s="61"/>
      <c r="C241" s="61"/>
      <c r="D241" s="51" t="s">
        <v>22</v>
      </c>
      <c r="E241" s="10">
        <f>E237+E238+E239+E240</f>
        <v>223570.5</v>
      </c>
      <c r="F241" s="10">
        <f>F237+F238+F239+F240</f>
        <v>223570.5</v>
      </c>
      <c r="G241" s="10">
        <f>G237+G238+G239+G240</f>
        <v>223504.8</v>
      </c>
      <c r="H241" s="10">
        <f t="shared" si="36"/>
        <v>65.700000000011642</v>
      </c>
      <c r="I241" s="10">
        <f>(G241/F241)*100</f>
        <v>99.970613296476941</v>
      </c>
      <c r="J241" s="51" t="s">
        <v>17</v>
      </c>
      <c r="L241" s="22"/>
      <c r="M241" s="22"/>
      <c r="N241" s="22"/>
    </row>
    <row r="242" spans="1:14" ht="27" customHeight="1" x14ac:dyDescent="0.25">
      <c r="A242" s="61" t="s">
        <v>100</v>
      </c>
      <c r="B242" s="61"/>
      <c r="C242" s="61" t="s">
        <v>84</v>
      </c>
      <c r="D242" s="51" t="s">
        <v>16</v>
      </c>
      <c r="E242" s="10">
        <f>E49</f>
        <v>9645.5</v>
      </c>
      <c r="F242" s="10">
        <f>F29</f>
        <v>9645.5</v>
      </c>
      <c r="G242" s="10">
        <f>G29</f>
        <v>9608.5</v>
      </c>
      <c r="H242" s="10">
        <f t="shared" si="36"/>
        <v>37</v>
      </c>
      <c r="I242" s="10">
        <f>(G242/F242)*100</f>
        <v>99.616401430718994</v>
      </c>
      <c r="J242" s="51" t="s">
        <v>17</v>
      </c>
    </row>
    <row r="243" spans="1:14" ht="36.75" customHeight="1" x14ac:dyDescent="0.25">
      <c r="A243" s="61"/>
      <c r="B243" s="61"/>
      <c r="C243" s="61"/>
      <c r="D243" s="51" t="s">
        <v>18</v>
      </c>
      <c r="E243" s="10">
        <f>E30</f>
        <v>8480.5</v>
      </c>
      <c r="F243" s="10">
        <f>F45</f>
        <v>8480.5</v>
      </c>
      <c r="G243" s="10">
        <f>G45</f>
        <v>8480.5</v>
      </c>
      <c r="H243" s="10">
        <f t="shared" si="36"/>
        <v>0</v>
      </c>
      <c r="I243" s="10">
        <f t="shared" ref="I243" si="39">(G243/F243)*100</f>
        <v>100</v>
      </c>
      <c r="J243" s="51" t="s">
        <v>17</v>
      </c>
    </row>
    <row r="244" spans="1:14" ht="36.75" customHeight="1" x14ac:dyDescent="0.25">
      <c r="A244" s="61"/>
      <c r="B244" s="61"/>
      <c r="C244" s="61"/>
      <c r="D244" s="51" t="s">
        <v>19</v>
      </c>
      <c r="E244" s="10">
        <f>E31</f>
        <v>105214.9</v>
      </c>
      <c r="F244" s="10">
        <f>F31</f>
        <v>105214.9</v>
      </c>
      <c r="G244" s="10">
        <f>G31</f>
        <v>104909</v>
      </c>
      <c r="H244" s="10">
        <f t="shared" si="36"/>
        <v>305.89999999999418</v>
      </c>
      <c r="I244" s="10">
        <f>G244/F244*100</f>
        <v>99.709261711031431</v>
      </c>
      <c r="J244" s="51" t="s">
        <v>17</v>
      </c>
    </row>
    <row r="245" spans="1:14" ht="37.5" customHeight="1" x14ac:dyDescent="0.25">
      <c r="A245" s="61"/>
      <c r="B245" s="61"/>
      <c r="C245" s="61"/>
      <c r="D245" s="51" t="s">
        <v>20</v>
      </c>
      <c r="E245" s="10">
        <f>E32</f>
        <v>0</v>
      </c>
      <c r="F245" s="10">
        <f>F32</f>
        <v>0</v>
      </c>
      <c r="G245" s="10">
        <f>G32</f>
        <v>0</v>
      </c>
      <c r="H245" s="10">
        <f t="shared" si="36"/>
        <v>0</v>
      </c>
      <c r="I245" s="10" t="e">
        <f>I32</f>
        <v>#DIV/0!</v>
      </c>
      <c r="J245" s="51" t="s">
        <v>17</v>
      </c>
    </row>
    <row r="246" spans="1:14" ht="37.5" customHeight="1" x14ac:dyDescent="0.25">
      <c r="A246" s="61"/>
      <c r="B246" s="61"/>
      <c r="C246" s="61"/>
      <c r="D246" s="51" t="s">
        <v>22</v>
      </c>
      <c r="E246" s="10">
        <f>SUM(E242,E243,E244)</f>
        <v>123340.9</v>
      </c>
      <c r="F246" s="10">
        <f>SUM(F242,F243,F244,F245)</f>
        <v>123340.9</v>
      </c>
      <c r="G246" s="10">
        <f>SUM(G242,G243,G244,G245)</f>
        <v>122998</v>
      </c>
      <c r="H246" s="10">
        <f t="shared" si="36"/>
        <v>342.89999999999418</v>
      </c>
      <c r="I246" s="10">
        <f t="shared" ref="I246:I257" si="40">G246/F246*100</f>
        <v>99.721990029260382</v>
      </c>
      <c r="J246" s="51" t="s">
        <v>17</v>
      </c>
    </row>
    <row r="247" spans="1:14" ht="37.5" customHeight="1" x14ac:dyDescent="0.25">
      <c r="A247" s="61" t="s">
        <v>164</v>
      </c>
      <c r="B247" s="61"/>
      <c r="C247" s="61" t="s">
        <v>92</v>
      </c>
      <c r="D247" s="51" t="s">
        <v>16</v>
      </c>
      <c r="E247" s="10">
        <f t="shared" ref="E247:G250" si="41">E34</f>
        <v>0</v>
      </c>
      <c r="F247" s="10">
        <f t="shared" si="41"/>
        <v>0</v>
      </c>
      <c r="G247" s="10">
        <f t="shared" si="41"/>
        <v>0</v>
      </c>
      <c r="H247" s="10">
        <f t="shared" si="36"/>
        <v>0</v>
      </c>
      <c r="I247" s="10" t="e">
        <f t="shared" si="40"/>
        <v>#DIV/0!</v>
      </c>
      <c r="J247" s="51" t="s">
        <v>17</v>
      </c>
    </row>
    <row r="248" spans="1:14" ht="39" customHeight="1" x14ac:dyDescent="0.25">
      <c r="A248" s="61"/>
      <c r="B248" s="61"/>
      <c r="C248" s="61"/>
      <c r="D248" s="51" t="s">
        <v>18</v>
      </c>
      <c r="E248" s="10">
        <f t="shared" si="41"/>
        <v>0</v>
      </c>
      <c r="F248" s="10">
        <f t="shared" si="41"/>
        <v>0</v>
      </c>
      <c r="G248" s="10">
        <f t="shared" si="41"/>
        <v>0</v>
      </c>
      <c r="H248" s="10">
        <f t="shared" si="36"/>
        <v>0</v>
      </c>
      <c r="I248" s="10" t="e">
        <f t="shared" si="40"/>
        <v>#DIV/0!</v>
      </c>
      <c r="J248" s="51" t="s">
        <v>17</v>
      </c>
    </row>
    <row r="249" spans="1:14" ht="39" customHeight="1" x14ac:dyDescent="0.25">
      <c r="A249" s="61"/>
      <c r="B249" s="61"/>
      <c r="C249" s="61"/>
      <c r="D249" s="51" t="s">
        <v>19</v>
      </c>
      <c r="E249" s="10">
        <f t="shared" si="41"/>
        <v>18041.8</v>
      </c>
      <c r="F249" s="10">
        <f t="shared" si="41"/>
        <v>18041.8</v>
      </c>
      <c r="G249" s="10">
        <f>G36</f>
        <v>18011.2</v>
      </c>
      <c r="H249" s="10">
        <f t="shared" si="36"/>
        <v>30.599999999998545</v>
      </c>
      <c r="I249" s="10">
        <f t="shared" si="40"/>
        <v>99.83039386314006</v>
      </c>
      <c r="J249" s="51" t="s">
        <v>17</v>
      </c>
    </row>
    <row r="250" spans="1:14" ht="39" customHeight="1" x14ac:dyDescent="0.25">
      <c r="A250" s="61"/>
      <c r="B250" s="61"/>
      <c r="C250" s="61"/>
      <c r="D250" s="51" t="s">
        <v>20</v>
      </c>
      <c r="E250" s="10">
        <f t="shared" si="41"/>
        <v>0</v>
      </c>
      <c r="F250" s="10">
        <f t="shared" si="41"/>
        <v>0</v>
      </c>
      <c r="G250" s="10">
        <f t="shared" si="41"/>
        <v>0</v>
      </c>
      <c r="H250" s="10">
        <f t="shared" si="36"/>
        <v>0</v>
      </c>
      <c r="I250" s="10" t="e">
        <f t="shared" si="40"/>
        <v>#DIV/0!</v>
      </c>
      <c r="J250" s="51" t="s">
        <v>17</v>
      </c>
    </row>
    <row r="251" spans="1:14" ht="39" customHeight="1" x14ac:dyDescent="0.25">
      <c r="A251" s="61"/>
      <c r="B251" s="61"/>
      <c r="C251" s="61"/>
      <c r="D251" s="51" t="s">
        <v>22</v>
      </c>
      <c r="E251" s="10">
        <f>SUM(E247,E248,E249,E250)</f>
        <v>18041.8</v>
      </c>
      <c r="F251" s="10">
        <f>SUM(F247,F248,F249,F250)</f>
        <v>18041.8</v>
      </c>
      <c r="G251" s="10">
        <f>SUM(G247,G248,G249,G250)</f>
        <v>18011.2</v>
      </c>
      <c r="H251" s="10">
        <f t="shared" si="36"/>
        <v>30.599999999998545</v>
      </c>
      <c r="I251" s="10">
        <f t="shared" si="40"/>
        <v>99.83039386314006</v>
      </c>
      <c r="J251" s="51" t="s">
        <v>17</v>
      </c>
    </row>
    <row r="252" spans="1:14" ht="63.75" customHeight="1" x14ac:dyDescent="0.25">
      <c r="A252" s="61" t="s">
        <v>165</v>
      </c>
      <c r="B252" s="61"/>
      <c r="C252" s="61" t="s">
        <v>93</v>
      </c>
      <c r="D252" s="51" t="s">
        <v>16</v>
      </c>
      <c r="E252" s="10">
        <f t="shared" ref="E252:G255" si="42">E39</f>
        <v>0</v>
      </c>
      <c r="F252" s="10">
        <f t="shared" si="42"/>
        <v>0</v>
      </c>
      <c r="G252" s="10">
        <f t="shared" si="42"/>
        <v>0</v>
      </c>
      <c r="H252" s="10">
        <f t="shared" si="36"/>
        <v>0</v>
      </c>
      <c r="I252" s="10" t="e">
        <f t="shared" si="40"/>
        <v>#DIV/0!</v>
      </c>
      <c r="J252" s="51" t="s">
        <v>17</v>
      </c>
    </row>
    <row r="253" spans="1:14" ht="63.75" customHeight="1" x14ac:dyDescent="0.25">
      <c r="A253" s="61"/>
      <c r="B253" s="61"/>
      <c r="C253" s="61"/>
      <c r="D253" s="51" t="s">
        <v>18</v>
      </c>
      <c r="E253" s="10">
        <f t="shared" si="42"/>
        <v>0</v>
      </c>
      <c r="F253" s="10">
        <f t="shared" si="42"/>
        <v>0</v>
      </c>
      <c r="G253" s="10">
        <f t="shared" si="42"/>
        <v>0</v>
      </c>
      <c r="H253" s="10">
        <f t="shared" si="36"/>
        <v>0</v>
      </c>
      <c r="I253" s="10" t="e">
        <f t="shared" si="40"/>
        <v>#DIV/0!</v>
      </c>
      <c r="J253" s="51" t="s">
        <v>17</v>
      </c>
    </row>
    <row r="254" spans="1:14" ht="63.75" customHeight="1" x14ac:dyDescent="0.25">
      <c r="A254" s="61"/>
      <c r="B254" s="61"/>
      <c r="C254" s="61"/>
      <c r="D254" s="51" t="s">
        <v>19</v>
      </c>
      <c r="E254" s="10">
        <f t="shared" si="42"/>
        <v>38103.5</v>
      </c>
      <c r="F254" s="10">
        <f t="shared" si="42"/>
        <v>38103.5</v>
      </c>
      <c r="G254" s="10">
        <f t="shared" si="42"/>
        <v>37979.300000000003</v>
      </c>
      <c r="H254" s="10">
        <f t="shared" si="36"/>
        <v>124.19999999999709</v>
      </c>
      <c r="I254" s="10">
        <f t="shared" si="40"/>
        <v>99.674045691340694</v>
      </c>
      <c r="J254" s="51" t="s">
        <v>17</v>
      </c>
    </row>
    <row r="255" spans="1:14" ht="63.75" customHeight="1" x14ac:dyDescent="0.25">
      <c r="A255" s="61"/>
      <c r="B255" s="61"/>
      <c r="C255" s="61"/>
      <c r="D255" s="51" t="s">
        <v>20</v>
      </c>
      <c r="E255" s="10">
        <f t="shared" si="42"/>
        <v>0</v>
      </c>
      <c r="F255" s="10">
        <f t="shared" si="42"/>
        <v>0</v>
      </c>
      <c r="G255" s="10">
        <f t="shared" si="42"/>
        <v>0</v>
      </c>
      <c r="H255" s="10">
        <f t="shared" si="36"/>
        <v>0</v>
      </c>
      <c r="I255" s="10" t="e">
        <f t="shared" si="40"/>
        <v>#DIV/0!</v>
      </c>
      <c r="J255" s="51" t="s">
        <v>17</v>
      </c>
    </row>
    <row r="256" spans="1:14" ht="18.75" customHeight="1" x14ac:dyDescent="0.25">
      <c r="A256" s="61"/>
      <c r="B256" s="61"/>
      <c r="C256" s="61"/>
      <c r="D256" s="51" t="s">
        <v>22</v>
      </c>
      <c r="E256" s="10">
        <f>SUM(E252,E253,E254,E255)</f>
        <v>38103.5</v>
      </c>
      <c r="F256" s="10">
        <f>SUM(F252,F253,F254,F255)</f>
        <v>38103.5</v>
      </c>
      <c r="G256" s="10">
        <f>SUM(G252,G253,G254,G255)</f>
        <v>37979.300000000003</v>
      </c>
      <c r="H256" s="10">
        <f t="shared" si="36"/>
        <v>124.19999999999709</v>
      </c>
      <c r="I256" s="10">
        <f t="shared" si="40"/>
        <v>99.674045691340694</v>
      </c>
      <c r="J256" s="51" t="s">
        <v>17</v>
      </c>
    </row>
    <row r="257" spans="1:14" ht="40.5" customHeight="1" x14ac:dyDescent="0.25">
      <c r="A257" s="61"/>
      <c r="B257" s="61"/>
      <c r="C257" s="61"/>
      <c r="D257" s="51" t="s">
        <v>101</v>
      </c>
      <c r="E257" s="10">
        <f>SUM(E246,E251,E256)</f>
        <v>179486.19999999998</v>
      </c>
      <c r="F257" s="10">
        <f>SUM(F246,F251,F256)</f>
        <v>179486.19999999998</v>
      </c>
      <c r="G257" s="10">
        <f>SUM(G251,G246,G256)</f>
        <v>178988.5</v>
      </c>
      <c r="H257" s="10">
        <f t="shared" si="36"/>
        <v>497.69999999998254</v>
      </c>
      <c r="I257" s="10">
        <f t="shared" si="40"/>
        <v>99.722708486780604</v>
      </c>
      <c r="J257" s="51"/>
    </row>
    <row r="258" spans="1:14" ht="15.75" hidden="1" customHeight="1" x14ac:dyDescent="0.25">
      <c r="A258" s="24"/>
      <c r="L258" s="23"/>
      <c r="M258" s="49"/>
      <c r="N258" s="23"/>
    </row>
    <row r="259" spans="1:14" ht="24.75" customHeight="1" x14ac:dyDescent="0.25">
      <c r="A259" s="63" t="s">
        <v>28</v>
      </c>
      <c r="B259" s="63"/>
      <c r="C259" s="25" t="s">
        <v>85</v>
      </c>
      <c r="D259" s="26" t="s">
        <v>86</v>
      </c>
      <c r="E259" s="27"/>
      <c r="F259" s="58" t="s">
        <v>94</v>
      </c>
      <c r="G259" s="58"/>
      <c r="H259" s="26" t="s">
        <v>86</v>
      </c>
      <c r="I259" s="28" t="s">
        <v>91</v>
      </c>
      <c r="L259" s="23"/>
      <c r="M259" s="59"/>
      <c r="N259" s="23"/>
    </row>
    <row r="260" spans="1:14" x14ac:dyDescent="0.25">
      <c r="A260" s="29" t="s">
        <v>90</v>
      </c>
      <c r="B260" s="30"/>
      <c r="C260" s="31"/>
      <c r="D260" s="30"/>
      <c r="E260" s="30"/>
      <c r="F260" s="30"/>
      <c r="G260" s="30"/>
      <c r="H260" s="30"/>
      <c r="I260" s="30"/>
      <c r="L260" s="23"/>
      <c r="M260" s="59"/>
      <c r="N260" s="23"/>
    </row>
    <row r="261" spans="1:14" x14ac:dyDescent="0.25">
      <c r="A261" s="29" t="s">
        <v>23</v>
      </c>
      <c r="B261" s="30"/>
      <c r="C261" s="30"/>
      <c r="D261" s="30"/>
      <c r="E261" s="30"/>
      <c r="F261" s="30"/>
      <c r="G261" s="30"/>
      <c r="H261" s="30"/>
      <c r="I261" s="30"/>
      <c r="L261" s="23"/>
      <c r="M261" s="59"/>
      <c r="N261" s="23"/>
    </row>
    <row r="262" spans="1:14" ht="26.25" customHeight="1" x14ac:dyDescent="0.25">
      <c r="A262" s="63" t="s">
        <v>87</v>
      </c>
      <c r="B262" s="63"/>
      <c r="C262" s="28" t="s">
        <v>88</v>
      </c>
      <c r="D262" s="26" t="s">
        <v>86</v>
      </c>
      <c r="E262" s="32"/>
      <c r="F262" s="58" t="s">
        <v>97</v>
      </c>
      <c r="G262" s="58"/>
      <c r="H262" s="26" t="s">
        <v>86</v>
      </c>
      <c r="I262" s="28" t="s">
        <v>98</v>
      </c>
      <c r="L262" s="23"/>
      <c r="M262" s="59"/>
      <c r="N262" s="23"/>
    </row>
    <row r="263" spans="1:14" x14ac:dyDescent="0.25">
      <c r="A263" s="29" t="s">
        <v>89</v>
      </c>
      <c r="B263" s="30"/>
      <c r="C263" s="30"/>
      <c r="D263" s="30"/>
      <c r="E263" s="30"/>
      <c r="F263" s="30"/>
      <c r="G263" s="30"/>
      <c r="H263" s="30"/>
      <c r="I263" s="30"/>
      <c r="L263" s="23"/>
      <c r="M263" s="59"/>
      <c r="N263" s="23"/>
    </row>
    <row r="264" spans="1:14" x14ac:dyDescent="0.25">
      <c r="A264" s="29" t="s">
        <v>24</v>
      </c>
      <c r="B264" s="30"/>
      <c r="C264" s="30"/>
      <c r="D264" s="30"/>
      <c r="E264" s="30"/>
      <c r="F264" s="30"/>
      <c r="G264" s="30"/>
      <c r="H264" s="30"/>
      <c r="I264" s="30"/>
      <c r="L264" s="23"/>
      <c r="M264" s="59"/>
      <c r="N264" s="23"/>
    </row>
    <row r="265" spans="1:14" ht="15" customHeight="1" x14ac:dyDescent="0.25">
      <c r="A265" s="39"/>
      <c r="B265" s="39"/>
      <c r="C265" s="35"/>
      <c r="D265" s="23"/>
      <c r="E265" s="23"/>
      <c r="F265" s="40"/>
      <c r="G265" s="40"/>
      <c r="H265" s="23"/>
      <c r="I265" s="36"/>
      <c r="L265" s="23"/>
      <c r="M265" s="59"/>
      <c r="N265" s="23"/>
    </row>
    <row r="266" spans="1:14" x14ac:dyDescent="0.25">
      <c r="A266" s="41" t="s">
        <v>181</v>
      </c>
      <c r="B266" s="33"/>
      <c r="C266" s="33"/>
      <c r="D266" s="33"/>
      <c r="E266" s="33"/>
      <c r="F266" s="33"/>
      <c r="G266" s="33"/>
      <c r="H266" s="33"/>
      <c r="I266" s="33"/>
      <c r="L266" s="23"/>
      <c r="M266" s="59"/>
      <c r="N266" s="23"/>
    </row>
    <row r="267" spans="1:14" x14ac:dyDescent="0.25">
      <c r="A267" s="37"/>
      <c r="B267" s="33"/>
      <c r="C267" s="33"/>
      <c r="D267" s="33"/>
      <c r="E267" s="33"/>
      <c r="F267" s="33"/>
      <c r="G267" s="33"/>
      <c r="H267" s="33"/>
      <c r="I267" s="33"/>
      <c r="L267" s="23"/>
      <c r="M267" s="23"/>
      <c r="N267" s="23"/>
    </row>
    <row r="268" spans="1:14" x14ac:dyDescent="0.25">
      <c r="A268" s="38"/>
      <c r="B268" s="23"/>
      <c r="C268" s="23"/>
      <c r="D268" s="23"/>
      <c r="E268" s="23"/>
      <c r="F268" s="23"/>
      <c r="G268" s="23"/>
      <c r="H268" s="23"/>
      <c r="I268" s="23"/>
    </row>
    <row r="269" spans="1:14" ht="14.25" customHeight="1" x14ac:dyDescent="0.25">
      <c r="A269" s="34"/>
    </row>
  </sheetData>
  <mergeCells count="124">
    <mergeCell ref="A103:A107"/>
    <mergeCell ref="B103:B107"/>
    <mergeCell ref="C103:C107"/>
    <mergeCell ref="A113:A117"/>
    <mergeCell ref="B113:B117"/>
    <mergeCell ref="C113:C117"/>
    <mergeCell ref="A118:C122"/>
    <mergeCell ref="A123:C127"/>
    <mergeCell ref="A130:J130"/>
    <mergeCell ref="B108:B112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B29:B43"/>
    <mergeCell ref="C29:C33"/>
    <mergeCell ref="C34:C38"/>
    <mergeCell ref="C39:C43"/>
    <mergeCell ref="A44:C48"/>
    <mergeCell ref="A49:C53"/>
    <mergeCell ref="A68:A72"/>
    <mergeCell ref="B68:B72"/>
    <mergeCell ref="C68:C72"/>
    <mergeCell ref="A54:J54"/>
    <mergeCell ref="A55:J55"/>
    <mergeCell ref="A62:C65"/>
    <mergeCell ref="A78:A82"/>
    <mergeCell ref="B78:B82"/>
    <mergeCell ref="C78:C82"/>
    <mergeCell ref="C108:C112"/>
    <mergeCell ref="A231:C235"/>
    <mergeCell ref="C216:C220"/>
    <mergeCell ref="A242:B246"/>
    <mergeCell ref="A247:B251"/>
    <mergeCell ref="A108:A112"/>
    <mergeCell ref="A194:J194"/>
    <mergeCell ref="A205:J205"/>
    <mergeCell ref="A221:C225"/>
    <mergeCell ref="A226:C230"/>
    <mergeCell ref="A166:J166"/>
    <mergeCell ref="A167:J167"/>
    <mergeCell ref="A192:J192"/>
    <mergeCell ref="A193:J193"/>
    <mergeCell ref="A128:J128"/>
    <mergeCell ref="A129:J129"/>
    <mergeCell ref="A88:A92"/>
    <mergeCell ref="B88:B92"/>
    <mergeCell ref="C88:C92"/>
    <mergeCell ref="A168:J168"/>
    <mergeCell ref="A176:J176"/>
    <mergeCell ref="A177:A181"/>
    <mergeCell ref="B177:B181"/>
    <mergeCell ref="A252:B257"/>
    <mergeCell ref="M259:M262"/>
    <mergeCell ref="A262:B262"/>
    <mergeCell ref="F262:G262"/>
    <mergeCell ref="A16:J16"/>
    <mergeCell ref="A24:J24"/>
    <mergeCell ref="A56:J56"/>
    <mergeCell ref="A66:J66"/>
    <mergeCell ref="A93:A97"/>
    <mergeCell ref="B93:B97"/>
    <mergeCell ref="C93:C97"/>
    <mergeCell ref="A98:A102"/>
    <mergeCell ref="B98:B102"/>
    <mergeCell ref="C98:C102"/>
    <mergeCell ref="A19:C23"/>
    <mergeCell ref="A83:A87"/>
    <mergeCell ref="B83:B87"/>
    <mergeCell ref="C83:C87"/>
    <mergeCell ref="A73:A77"/>
    <mergeCell ref="B73:B77"/>
    <mergeCell ref="C73:C77"/>
    <mergeCell ref="A29:A43"/>
    <mergeCell ref="A236:J236"/>
    <mergeCell ref="A237:C241"/>
    <mergeCell ref="J216:J219"/>
    <mergeCell ref="C242:C246"/>
    <mergeCell ref="C247:C251"/>
    <mergeCell ref="C252:C257"/>
    <mergeCell ref="A200:C204"/>
    <mergeCell ref="A209:A213"/>
    <mergeCell ref="B209:B213"/>
    <mergeCell ref="C209:C213"/>
    <mergeCell ref="A216:A220"/>
    <mergeCell ref="B216:B220"/>
    <mergeCell ref="J209:J213"/>
    <mergeCell ref="F259:G259"/>
    <mergeCell ref="M263:M266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46:A150"/>
    <mergeCell ref="B146:B150"/>
    <mergeCell ref="C146:C150"/>
    <mergeCell ref="A151:A155"/>
    <mergeCell ref="B151:B155"/>
    <mergeCell ref="C151:C155"/>
    <mergeCell ref="A156:C160"/>
    <mergeCell ref="A161:C165"/>
    <mergeCell ref="A171:C175"/>
    <mergeCell ref="A259:B259"/>
    <mergeCell ref="C177:C181"/>
    <mergeCell ref="A182:C186"/>
    <mergeCell ref="A187:C191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58" fitToHeight="100" orientation="landscape" r:id="rId1"/>
  <rowBreaks count="1" manualBreakCount="1">
    <brk id="24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2016-01-27T12:01:30Z</dcterms:modified>
</cp:coreProperties>
</file>