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28755" windowHeight="12585"/>
  </bookViews>
  <sheets>
    <sheet name="Лист1" sheetId="1" r:id="rId1"/>
  </sheets>
  <definedNames>
    <definedName name="_xlnm.Print_Area" localSheetId="0">Лист1!$A$1:$J$151</definedName>
  </definedNames>
  <calcPr calcId="145621"/>
</workbook>
</file>

<file path=xl/calcChain.xml><?xml version="1.0" encoding="utf-8"?>
<calcChain xmlns="http://schemas.openxmlformats.org/spreadsheetml/2006/main">
  <c r="I20" i="1" l="1"/>
  <c r="I25" i="1"/>
  <c r="I55" i="1"/>
  <c r="I65" i="1"/>
  <c r="I137" i="1"/>
  <c r="I110" i="1"/>
  <c r="I35" i="1"/>
  <c r="I30" i="1" l="1"/>
  <c r="E113" i="1" l="1"/>
  <c r="I38" i="1" l="1"/>
  <c r="I34" i="1"/>
  <c r="E140" i="1" l="1"/>
  <c r="F113" i="1"/>
  <c r="G113" i="1"/>
  <c r="H74" i="1"/>
  <c r="H73" i="1"/>
  <c r="H72" i="1"/>
  <c r="H71" i="1"/>
  <c r="G70" i="1"/>
  <c r="F70" i="1"/>
  <c r="E70" i="1"/>
  <c r="H70" i="1" l="1"/>
  <c r="H34" i="1"/>
  <c r="I33" i="1"/>
  <c r="H33" i="1"/>
  <c r="H32" i="1"/>
  <c r="H31" i="1"/>
  <c r="H29" i="1"/>
  <c r="H28" i="1"/>
  <c r="H27" i="1"/>
  <c r="I26" i="1"/>
  <c r="H26" i="1"/>
  <c r="H24" i="1"/>
  <c r="I23" i="1"/>
  <c r="H23" i="1"/>
  <c r="I22" i="1"/>
  <c r="H22" i="1"/>
  <c r="I21" i="1"/>
  <c r="H21" i="1"/>
  <c r="F25" i="1" l="1"/>
  <c r="G25" i="1"/>
  <c r="H25" i="1"/>
  <c r="E25" i="1"/>
  <c r="F20" i="1"/>
  <c r="G20" i="1"/>
  <c r="H20" i="1"/>
  <c r="E20" i="1"/>
  <c r="E14" i="1"/>
  <c r="F138" i="1" l="1"/>
  <c r="G138" i="1"/>
  <c r="F139" i="1"/>
  <c r="G139" i="1"/>
  <c r="F140" i="1"/>
  <c r="G140" i="1"/>
  <c r="F141" i="1"/>
  <c r="G141" i="1"/>
  <c r="E139" i="1"/>
  <c r="E141" i="1"/>
  <c r="E138" i="1"/>
  <c r="F133" i="1"/>
  <c r="G133" i="1"/>
  <c r="F134" i="1"/>
  <c r="G134" i="1"/>
  <c r="F135" i="1"/>
  <c r="G135" i="1"/>
  <c r="F136" i="1"/>
  <c r="G136" i="1"/>
  <c r="E134" i="1"/>
  <c r="E135" i="1"/>
  <c r="E136" i="1"/>
  <c r="E133" i="1"/>
  <c r="F117" i="1"/>
  <c r="G117" i="1"/>
  <c r="F118" i="1"/>
  <c r="G118" i="1"/>
  <c r="F119" i="1"/>
  <c r="G119" i="1"/>
  <c r="G130" i="1" s="1"/>
  <c r="F120" i="1"/>
  <c r="G120" i="1"/>
  <c r="E118" i="1"/>
  <c r="E119" i="1"/>
  <c r="E130" i="1" s="1"/>
  <c r="E120" i="1"/>
  <c r="E117" i="1"/>
  <c r="F111" i="1"/>
  <c r="G111" i="1"/>
  <c r="G122" i="1" s="1"/>
  <c r="F112" i="1"/>
  <c r="F129" i="1" s="1"/>
  <c r="G112" i="1"/>
  <c r="G123" i="1" s="1"/>
  <c r="F114" i="1"/>
  <c r="G114" i="1"/>
  <c r="E114" i="1"/>
  <c r="E112" i="1"/>
  <c r="E111" i="1"/>
  <c r="E122" i="1" s="1"/>
  <c r="E123" i="1" l="1"/>
  <c r="F128" i="1"/>
  <c r="E131" i="1"/>
  <c r="G131" i="1"/>
  <c r="F125" i="1"/>
  <c r="F124" i="1"/>
  <c r="G124" i="1"/>
  <c r="E125" i="1"/>
  <c r="E124" i="1"/>
  <c r="F130" i="1"/>
  <c r="F122" i="1"/>
  <c r="F123" i="1"/>
  <c r="F131" i="1"/>
  <c r="G128" i="1"/>
  <c r="E128" i="1"/>
  <c r="G129" i="1"/>
  <c r="E129" i="1"/>
  <c r="G125" i="1"/>
  <c r="H109" i="1"/>
  <c r="H108" i="1"/>
  <c r="H107" i="1"/>
  <c r="H106" i="1"/>
  <c r="G105" i="1"/>
  <c r="F105" i="1"/>
  <c r="E105" i="1"/>
  <c r="E110" i="1"/>
  <c r="I113" i="1" l="1"/>
  <c r="I114" i="1"/>
  <c r="I112" i="1"/>
  <c r="F110" i="1"/>
  <c r="H105" i="1"/>
  <c r="G110" i="1"/>
  <c r="I111" i="1"/>
  <c r="E80" i="1"/>
  <c r="H64" i="1"/>
  <c r="H63" i="1"/>
  <c r="H62" i="1"/>
  <c r="H61" i="1"/>
  <c r="G60" i="1"/>
  <c r="F60" i="1"/>
  <c r="E60" i="1"/>
  <c r="E65" i="1"/>
  <c r="F65" i="1"/>
  <c r="G65" i="1"/>
  <c r="H67" i="1"/>
  <c r="I67" i="1"/>
  <c r="H68" i="1"/>
  <c r="I68" i="1"/>
  <c r="H69" i="1"/>
  <c r="I69" i="1"/>
  <c r="H84" i="1"/>
  <c r="I83" i="1"/>
  <c r="H83" i="1"/>
  <c r="H82" i="1"/>
  <c r="H81" i="1"/>
  <c r="G80" i="1"/>
  <c r="F80" i="1"/>
  <c r="H94" i="1"/>
  <c r="H93" i="1"/>
  <c r="H92" i="1"/>
  <c r="H91" i="1"/>
  <c r="G90" i="1"/>
  <c r="F90" i="1"/>
  <c r="E90" i="1"/>
  <c r="E95" i="1"/>
  <c r="F95" i="1"/>
  <c r="G95" i="1"/>
  <c r="H96" i="1"/>
  <c r="H97" i="1"/>
  <c r="H98" i="1"/>
  <c r="H99" i="1"/>
  <c r="H104" i="1"/>
  <c r="H103" i="1"/>
  <c r="H102" i="1"/>
  <c r="H101" i="1"/>
  <c r="G100" i="1"/>
  <c r="F100" i="1"/>
  <c r="E100" i="1"/>
  <c r="H89" i="1"/>
  <c r="H88" i="1"/>
  <c r="H87" i="1"/>
  <c r="H86" i="1"/>
  <c r="G85" i="1"/>
  <c r="F85" i="1"/>
  <c r="E85" i="1"/>
  <c r="H138" i="1" l="1"/>
  <c r="H139" i="1"/>
  <c r="H140" i="1"/>
  <c r="H141" i="1"/>
  <c r="F132" i="1"/>
  <c r="H110" i="1"/>
  <c r="H60" i="1"/>
  <c r="E132" i="1"/>
  <c r="H65" i="1"/>
  <c r="G132" i="1"/>
  <c r="H95" i="1"/>
  <c r="I80" i="1"/>
  <c r="H80" i="1"/>
  <c r="H90" i="1"/>
  <c r="H100" i="1"/>
  <c r="H85" i="1"/>
  <c r="H132" i="1" l="1"/>
  <c r="H119" i="1" l="1"/>
  <c r="H118" i="1"/>
  <c r="F116" i="1"/>
  <c r="G116" i="1"/>
  <c r="E116" i="1"/>
  <c r="F137" i="1"/>
  <c r="G137" i="1"/>
  <c r="E137" i="1"/>
  <c r="H116" i="1" l="1"/>
  <c r="I140" i="1"/>
  <c r="H137" i="1"/>
  <c r="I122" i="1"/>
  <c r="H120" i="1"/>
  <c r="H117" i="1"/>
  <c r="F75" i="1"/>
  <c r="G75" i="1"/>
  <c r="E75" i="1"/>
  <c r="F55" i="1"/>
  <c r="G55" i="1"/>
  <c r="E55" i="1"/>
  <c r="F50" i="1"/>
  <c r="G50" i="1"/>
  <c r="E50" i="1"/>
  <c r="F45" i="1"/>
  <c r="G45" i="1"/>
  <c r="E45" i="1"/>
  <c r="F40" i="1"/>
  <c r="G40" i="1"/>
  <c r="E40" i="1"/>
  <c r="F35" i="1"/>
  <c r="G35" i="1"/>
  <c r="E35" i="1"/>
  <c r="F30" i="1"/>
  <c r="G30" i="1"/>
  <c r="E30" i="1"/>
  <c r="F14" i="1"/>
  <c r="G14" i="1"/>
  <c r="H79" i="1"/>
  <c r="H136" i="1" s="1"/>
  <c r="H78" i="1"/>
  <c r="H135" i="1" s="1"/>
  <c r="H77" i="1"/>
  <c r="H134" i="1" s="1"/>
  <c r="H76" i="1"/>
  <c r="H133" i="1" s="1"/>
  <c r="I58" i="1"/>
  <c r="H58" i="1"/>
  <c r="H57" i="1"/>
  <c r="H56" i="1"/>
  <c r="I53" i="1"/>
  <c r="H53" i="1"/>
  <c r="I52" i="1"/>
  <c r="H52" i="1"/>
  <c r="H51" i="1"/>
  <c r="H49" i="1"/>
  <c r="I48" i="1"/>
  <c r="H48" i="1"/>
  <c r="H47" i="1"/>
  <c r="H46" i="1"/>
  <c r="H44" i="1"/>
  <c r="H43" i="1"/>
  <c r="I42" i="1"/>
  <c r="H42" i="1"/>
  <c r="H41" i="1"/>
  <c r="H15" i="1"/>
  <c r="I15" i="1"/>
  <c r="H16" i="1"/>
  <c r="I16" i="1"/>
  <c r="H17" i="1"/>
  <c r="I17" i="1"/>
  <c r="H18" i="1"/>
  <c r="I18" i="1"/>
  <c r="H36" i="1"/>
  <c r="H37" i="1"/>
  <c r="H38" i="1"/>
  <c r="H39" i="1"/>
  <c r="H113" i="1" l="1"/>
  <c r="H124" i="1" s="1"/>
  <c r="H114" i="1"/>
  <c r="H131" i="1" s="1"/>
  <c r="H112" i="1"/>
  <c r="I45" i="1"/>
  <c r="H111" i="1"/>
  <c r="H35" i="1"/>
  <c r="I40" i="1"/>
  <c r="H14" i="1"/>
  <c r="I50" i="1"/>
  <c r="I14" i="1"/>
  <c r="H30" i="1"/>
  <c r="H45" i="1"/>
  <c r="H55" i="1"/>
  <c r="H75" i="1"/>
  <c r="H50" i="1"/>
  <c r="H40" i="1"/>
  <c r="H130" i="1" l="1"/>
  <c r="H125" i="1"/>
  <c r="H122" i="1"/>
  <c r="H128" i="1"/>
  <c r="H123" i="1"/>
  <c r="H129" i="1"/>
  <c r="I130" i="1"/>
  <c r="I129" i="1"/>
  <c r="E127" i="1"/>
  <c r="I124" i="1"/>
  <c r="G121" i="1"/>
  <c r="I123" i="1"/>
  <c r="I125" i="1"/>
  <c r="G127" i="1"/>
  <c r="E121" i="1"/>
  <c r="F121" i="1"/>
  <c r="I128" i="1"/>
  <c r="F127" i="1"/>
  <c r="I131" i="1"/>
  <c r="I121" i="1" l="1"/>
  <c r="H121" i="1"/>
  <c r="I127" i="1"/>
  <c r="H127" i="1"/>
</calcChain>
</file>

<file path=xl/sharedStrings.xml><?xml version="1.0" encoding="utf-8"?>
<sst xmlns="http://schemas.openxmlformats.org/spreadsheetml/2006/main" count="214" uniqueCount="73">
  <si>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</si>
  <si>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</si>
  <si>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</si>
  <si>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</si>
  <si>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Тыс. рублей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</si>
  <si>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</si>
  <si>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</si>
  <si>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>Ответственный исполнитель/соисполнитель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</si>
  <si>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</si>
  <si>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</si>
  <si>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</si>
  <si>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</si>
  <si>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</si>
  <si>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</t>
  </si>
  <si>
    <t>(гр.7- гр.6)</t>
  </si>
  <si>
    <t>Относительное значение, % (гр.7/гр.6*100%)</t>
  </si>
  <si>
    <t>Результаты реализации муниципальной программы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</si>
  <si>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</si>
  <si>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</si>
  <si>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</si>
  <si>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</si>
  <si>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</si>
  <si>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Всего по муниципальной программе:</t>
  </si>
  <si>
    <t>Прочие расходы</t>
  </si>
  <si>
    <t>*Указывается при наличии подпрограмм</t>
  </si>
  <si>
    <t>1</t>
  </si>
  <si>
    <t>2</t>
  </si>
  <si>
    <t>3</t>
  </si>
  <si>
    <t>4</t>
  </si>
  <si>
    <t>6</t>
  </si>
  <si>
    <t>7</t>
  </si>
  <si>
    <t>8</t>
  </si>
  <si>
    <t>9</t>
  </si>
  <si>
    <t>УО</t>
  </si>
  <si>
    <t>ДМСиГ</t>
  </si>
  <si>
    <t>Управление образования администрации города Югорска</t>
  </si>
  <si>
    <t>Развитие образования</t>
  </si>
  <si>
    <t xml:space="preserve"> (ответственный исполнитель)              (ФИО руководителя)           (подпись)                  (ФИО исполнителя, ответственного             (подпись)               (телефон)</t>
  </si>
  <si>
    <t xml:space="preserve">                                                                                                                                                                            за составление формы)</t>
  </si>
  <si>
    <t>Начальник Управления образования      Н.И. Бобровская/____________            С.Ю. Саргисян/________________/8 (34675)-7-26-12</t>
  </si>
  <si>
    <t xml:space="preserve">                                                                  за составление формы)</t>
  </si>
  <si>
    <t>10</t>
  </si>
  <si>
    <t>11</t>
  </si>
  <si>
    <t>12</t>
  </si>
  <si>
    <t xml:space="preserve">Участие в реализации  регионального проекта «Современная школа» (6,7,13)  </t>
  </si>
  <si>
    <t>ДЖКиСК</t>
  </si>
  <si>
    <t>Ответственный исполнитель</t>
  </si>
  <si>
    <t>Соисполнитель 1</t>
  </si>
  <si>
    <t>Соисполнитель 2</t>
  </si>
  <si>
    <t>в том числе:</t>
  </si>
  <si>
    <t>иныестиции в объекты муниципальной собственности</t>
  </si>
  <si>
    <t>Проектирование, строительство (реконструкция), приобретение объектов, предназначенных для размещения муниципальных образовательных организаций , проектирование, строительство (реконструкция), капитальный ремонт и ремонт образовательных организаций (6,7,13)</t>
  </si>
  <si>
    <t>Развитие системы дошкольного и общего образования  (1, 2, 3, 4, 6, 7, 8, 9,10,11,12)</t>
  </si>
  <si>
    <t>Развитие вариативности воспитательных систем и технологий, нацеленных на формирование индивидуальной траектории развития личности ребенка с учетом его потребностей, интересов и способностей ( 5, 8, 9)</t>
  </si>
  <si>
    <t>Формирование системы профессиональных конкурсов в целях предоставления гражданам возможностей для профессионального и карьерного роста (1, 10)</t>
  </si>
  <si>
    <t>Развитие системы оценки качества образования ( 4)</t>
  </si>
  <si>
    <t>Обеспечение информационной открытости муниципальной системы образования ( 2,3,4,9)</t>
  </si>
  <si>
    <t>Финансовое и организационно-методическое обеспечение функционирования и модернизации муниципальной системы образования ( 2, 5, 8, 9)</t>
  </si>
  <si>
    <t>Обеспечение комплексной безопасности образовательных организаций  (6, 7)</t>
  </si>
  <si>
    <t>Развитие материально-технической базы образовательных организаций (6, 7)</t>
  </si>
  <si>
    <t>13</t>
  </si>
  <si>
    <t>Участие в реализации регионального проекта "Содействие занятостит женщин - создание условий дошкольного образования для детей в возрасте до трех лет"</t>
  </si>
  <si>
    <t xml:space="preserve">Организация бесплатного горячего питания обучающихся, получающих начальное общее образование в муниципальных образовательных организациях </t>
  </si>
  <si>
    <t>Ежемесячное денежное вознаграждение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образовательные программы, в том числе за счет бюджетных ассигнований, предусмотренных бюджету автономного округа из федерального бюджета</t>
  </si>
  <si>
    <t>1.1</t>
  </si>
  <si>
    <t>1.2</t>
  </si>
  <si>
    <r>
      <t xml:space="preserve">Участие в реализации регионального  проекта "Успех каждого ребенка" </t>
    </r>
    <r>
      <rPr>
        <sz val="12"/>
        <rFont val="PT Astra Serif"/>
        <family val="1"/>
        <charset val="204"/>
      </rPr>
      <t>(5,8,9)</t>
    </r>
  </si>
  <si>
    <r>
      <t xml:space="preserve">Участие в реализации регионального проекта «Учитель будущего» </t>
    </r>
    <r>
      <rPr>
        <sz val="12"/>
        <rFont val="PT Astra Serif"/>
        <family val="1"/>
        <charset val="204"/>
      </rPr>
      <t xml:space="preserve">(1, 10) </t>
    </r>
  </si>
  <si>
    <t xml:space="preserve">         (соисполнитель 2)                                                              (ФИО руководителя)                                                              (подпись)                           (ФИО исполнителя, ответственного             (подпись)                    (телефон)</t>
  </si>
  <si>
    <t>по состоянию на 31.12.2021 г.</t>
  </si>
  <si>
    <t>Дата составления отчета      13/января/2022 год</t>
  </si>
  <si>
    <t>Исполняющий обязанности заместителя главы города - директора ДЖКиСК     О.С. Валинурова /_____________                             Е.В. Титова/                                             ________________/______________</t>
  </si>
  <si>
    <t>Остаток плановых показателей обусловлен тем, что фактическое количество дето-дней питания меньше, чем планируемое, в связи со сложившейся эпидемиологической ситуацией (высокая заболеваемость, карантин, актированные дни), а также уменьшением фактических расходов в связи с большим количеством больничных.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</si>
</sst>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0.0%"/>
    <numFmt numFmtId="166" formatCode="#,##0.0_ ;\-#,##0.0\ 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4"/>
      <color rgb="FF000000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color indexed="8"/>
      <name val="PT Astra Serif"/>
      <family val="1"/>
      <charset val="204"/>
    </font>
    <font>
      <sz val="12"/>
      <name val="PT Astra Serif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Fill="1"/>
    <xf numFmtId="0" fontId="6" fillId="0" borderId="0" xfId="0" applyFont="1"/>
    <xf numFmtId="0" fontId="6" fillId="0" borderId="0" xfId="0" applyFont="1" applyFill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/>
    </xf>
    <xf numFmtId="166" fontId="11" fillId="0" borderId="1" xfId="3" applyNumberFormat="1" applyFont="1" applyFill="1" applyBorder="1" applyAlignment="1">
      <alignment vertical="center" wrapText="1"/>
    </xf>
    <xf numFmtId="0" fontId="4" fillId="0" borderId="0" xfId="0" applyFont="1" applyFill="1"/>
    <xf numFmtId="0" fontId="14" fillId="0" borderId="0" xfId="0" applyFont="1" applyFill="1"/>
    <xf numFmtId="0" fontId="13" fillId="0" borderId="0" xfId="0" applyFont="1" applyFill="1" applyAlignment="1"/>
    <xf numFmtId="0" fontId="0" fillId="3" borderId="0" xfId="0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/>
    </xf>
    <xf numFmtId="0" fontId="4" fillId="0" borderId="0" xfId="0" applyFont="1" applyFill="1" applyAlignment="1">
      <alignment horizontal="left"/>
    </xf>
    <xf numFmtId="0" fontId="1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166" fontId="11" fillId="0" borderId="1" xfId="3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1" xfId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3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tabSelected="1" view="pageBreakPreview" zoomScaleNormal="100" zoomScaleSheetLayoutView="100" workbookViewId="0">
      <selection activeCell="J17" sqref="J17"/>
    </sheetView>
  </sheetViews>
  <sheetFormatPr defaultRowHeight="15" x14ac:dyDescent="0.25"/>
  <cols>
    <col min="1" max="1" width="7.28515625" customWidth="1"/>
    <col min="2" max="2" width="54.42578125" customWidth="1"/>
    <col min="3" max="3" width="12.28515625" customWidth="1"/>
    <col min="4" max="4" width="23.7109375" style="1" customWidth="1"/>
    <col min="5" max="5" width="13.85546875" style="21" customWidth="1"/>
    <col min="6" max="6" width="13.5703125" style="21" customWidth="1"/>
    <col min="7" max="7" width="12.42578125" style="1" customWidth="1"/>
    <col min="8" max="8" width="13.28515625" style="1" customWidth="1"/>
    <col min="9" max="9" width="15.140625" style="1" customWidth="1"/>
    <col min="10" max="10" width="49" style="1" customWidth="1"/>
  </cols>
  <sheetData>
    <row r="1" spans="1:10" ht="15.75" x14ac:dyDescent="0.25">
      <c r="A1" s="4"/>
      <c r="B1" s="2"/>
      <c r="C1" s="2"/>
      <c r="D1" s="3"/>
      <c r="E1" s="3"/>
      <c r="F1" s="3"/>
      <c r="G1" s="3"/>
      <c r="H1" s="3"/>
      <c r="I1" s="3"/>
      <c r="J1" s="3"/>
    </row>
    <row r="2" spans="1:10" ht="15.75" x14ac:dyDescent="0.25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15.75" x14ac:dyDescent="0.2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15.75" x14ac:dyDescent="0.25">
      <c r="A4" s="54" t="s">
        <v>69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ht="15.75" x14ac:dyDescent="0.25">
      <c r="A5" s="55" t="s">
        <v>36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ht="15.75" x14ac:dyDescent="0.25">
      <c r="A6" s="54" t="s">
        <v>2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5.75" x14ac:dyDescent="0.25">
      <c r="A7" s="56" t="s">
        <v>35</v>
      </c>
      <c r="B7" s="56"/>
      <c r="C7" s="56"/>
      <c r="D7" s="56"/>
      <c r="E7" s="56"/>
      <c r="F7" s="56"/>
      <c r="G7" s="56"/>
      <c r="H7" s="56"/>
      <c r="I7" s="56"/>
      <c r="J7" s="56"/>
    </row>
    <row r="8" spans="1:10" ht="15.75" x14ac:dyDescent="0.25">
      <c r="A8" s="54" t="s">
        <v>3</v>
      </c>
      <c r="B8" s="54"/>
      <c r="C8" s="54"/>
      <c r="D8" s="54"/>
      <c r="E8" s="54"/>
      <c r="F8" s="54"/>
      <c r="G8" s="54"/>
      <c r="H8" s="54"/>
      <c r="I8" s="54"/>
      <c r="J8" s="54"/>
    </row>
    <row r="9" spans="1:10" ht="15.75" x14ac:dyDescent="0.25">
      <c r="A9" s="57" t="s">
        <v>4</v>
      </c>
      <c r="B9" s="57"/>
      <c r="C9" s="57"/>
      <c r="D9" s="57"/>
      <c r="E9" s="57"/>
      <c r="F9" s="57"/>
      <c r="G9" s="57"/>
      <c r="H9" s="57"/>
      <c r="I9" s="57"/>
      <c r="J9" s="57"/>
    </row>
    <row r="10" spans="1:10" ht="24" customHeight="1" x14ac:dyDescent="0.25">
      <c r="A10" s="48" t="s">
        <v>5</v>
      </c>
      <c r="B10" s="48" t="s">
        <v>6</v>
      </c>
      <c r="C10" s="48" t="s">
        <v>7</v>
      </c>
      <c r="D10" s="36" t="s">
        <v>8</v>
      </c>
      <c r="E10" s="36" t="s">
        <v>9</v>
      </c>
      <c r="F10" s="36" t="s">
        <v>10</v>
      </c>
      <c r="G10" s="36" t="s">
        <v>11</v>
      </c>
      <c r="H10" s="36" t="s">
        <v>12</v>
      </c>
      <c r="I10" s="36"/>
      <c r="J10" s="36"/>
    </row>
    <row r="11" spans="1:10" ht="45.75" customHeight="1" x14ac:dyDescent="0.25">
      <c r="A11" s="48"/>
      <c r="B11" s="48"/>
      <c r="C11" s="48"/>
      <c r="D11" s="36"/>
      <c r="E11" s="36"/>
      <c r="F11" s="36"/>
      <c r="G11" s="36"/>
      <c r="H11" s="22" t="s">
        <v>13</v>
      </c>
      <c r="I11" s="36" t="s">
        <v>15</v>
      </c>
      <c r="J11" s="36" t="s">
        <v>16</v>
      </c>
    </row>
    <row r="12" spans="1:10" ht="34.5" customHeight="1" x14ac:dyDescent="0.25">
      <c r="A12" s="48"/>
      <c r="B12" s="48"/>
      <c r="C12" s="48"/>
      <c r="D12" s="36"/>
      <c r="E12" s="36"/>
      <c r="F12" s="36"/>
      <c r="G12" s="36"/>
      <c r="H12" s="22" t="s">
        <v>14</v>
      </c>
      <c r="I12" s="36"/>
      <c r="J12" s="36"/>
    </row>
    <row r="13" spans="1:10" ht="15.75" x14ac:dyDescent="0.25">
      <c r="A13" s="8">
        <v>1</v>
      </c>
      <c r="B13" s="8">
        <v>2</v>
      </c>
      <c r="C13" s="8">
        <v>3</v>
      </c>
      <c r="D13" s="9">
        <v>4</v>
      </c>
      <c r="E13" s="9">
        <v>5</v>
      </c>
      <c r="F13" s="9">
        <v>6</v>
      </c>
      <c r="G13" s="9">
        <v>7</v>
      </c>
      <c r="H13" s="9">
        <v>8</v>
      </c>
      <c r="I13" s="9">
        <v>9</v>
      </c>
      <c r="J13" s="9">
        <v>10</v>
      </c>
    </row>
    <row r="14" spans="1:10" ht="15.75" x14ac:dyDescent="0.25">
      <c r="A14" s="59" t="s">
        <v>25</v>
      </c>
      <c r="B14" s="45" t="s">
        <v>52</v>
      </c>
      <c r="C14" s="48" t="s">
        <v>33</v>
      </c>
      <c r="D14" s="10" t="s">
        <v>17</v>
      </c>
      <c r="E14" s="11">
        <f>SUM(E15:E18)</f>
        <v>1654459.9000000001</v>
      </c>
      <c r="F14" s="11">
        <f t="shared" ref="F14:G14" si="0">SUM(F15:F18)</f>
        <v>1654459.9000000001</v>
      </c>
      <c r="G14" s="11">
        <f t="shared" si="0"/>
        <v>1620540.5</v>
      </c>
      <c r="H14" s="11">
        <f>SUM(G14-F14)</f>
        <v>-33919.40000000014</v>
      </c>
      <c r="I14" s="12">
        <f>SUM(G14/F14)*100%</f>
        <v>0.97949820361315487</v>
      </c>
      <c r="J14" s="7"/>
    </row>
    <row r="15" spans="1:10" ht="102.75" customHeight="1" x14ac:dyDescent="0.25">
      <c r="A15" s="59"/>
      <c r="B15" s="46"/>
      <c r="C15" s="48"/>
      <c r="D15" s="23" t="s">
        <v>18</v>
      </c>
      <c r="E15" s="13">
        <v>40558</v>
      </c>
      <c r="F15" s="13">
        <v>40558</v>
      </c>
      <c r="G15" s="13">
        <v>39993.199999999997</v>
      </c>
      <c r="H15" s="13">
        <f t="shared" ref="H15:H39" si="1">SUM(G15-F15)</f>
        <v>-564.80000000000291</v>
      </c>
      <c r="I15" s="14">
        <f t="shared" ref="I15:I18" si="2">SUM(G15/F15*100%)</f>
        <v>0.9860742640169633</v>
      </c>
      <c r="J15" s="32" t="s">
        <v>72</v>
      </c>
    </row>
    <row r="16" spans="1:10" ht="31.5" x14ac:dyDescent="0.25">
      <c r="A16" s="59"/>
      <c r="B16" s="46"/>
      <c r="C16" s="48"/>
      <c r="D16" s="23" t="s">
        <v>19</v>
      </c>
      <c r="E16" s="13">
        <v>1307855.5</v>
      </c>
      <c r="F16" s="13">
        <v>1307855.5</v>
      </c>
      <c r="G16" s="13">
        <v>1300756.1000000001</v>
      </c>
      <c r="H16" s="13">
        <f t="shared" si="1"/>
        <v>-7099.3999999999069</v>
      </c>
      <c r="I16" s="14">
        <f t="shared" si="2"/>
        <v>0.99457172447567799</v>
      </c>
      <c r="J16" s="30"/>
    </row>
    <row r="17" spans="1:10" ht="25.5" customHeight="1" x14ac:dyDescent="0.25">
      <c r="A17" s="59"/>
      <c r="B17" s="46"/>
      <c r="C17" s="48"/>
      <c r="D17" s="7" t="s">
        <v>20</v>
      </c>
      <c r="E17" s="13">
        <v>195657.3</v>
      </c>
      <c r="F17" s="13">
        <v>195657.3</v>
      </c>
      <c r="G17" s="13">
        <v>194562.8</v>
      </c>
      <c r="H17" s="13">
        <f t="shared" si="1"/>
        <v>-1094.5</v>
      </c>
      <c r="I17" s="14">
        <f t="shared" si="2"/>
        <v>0.99440603545076012</v>
      </c>
      <c r="J17" s="7"/>
    </row>
    <row r="18" spans="1:10" ht="31.5" x14ac:dyDescent="0.25">
      <c r="A18" s="59"/>
      <c r="B18" s="47"/>
      <c r="C18" s="48"/>
      <c r="D18" s="28" t="s">
        <v>21</v>
      </c>
      <c r="E18" s="13">
        <v>110389.1</v>
      </c>
      <c r="F18" s="13">
        <v>110389.1</v>
      </c>
      <c r="G18" s="13">
        <v>85228.4</v>
      </c>
      <c r="H18" s="13">
        <f t="shared" si="1"/>
        <v>-25160.700000000012</v>
      </c>
      <c r="I18" s="14">
        <f t="shared" si="2"/>
        <v>0.7720726049945148</v>
      </c>
      <c r="J18" s="7"/>
    </row>
    <row r="19" spans="1:10" ht="15" customHeight="1" x14ac:dyDescent="0.25">
      <c r="A19" s="49" t="s">
        <v>49</v>
      </c>
      <c r="B19" s="49"/>
      <c r="C19" s="49"/>
      <c r="D19" s="7"/>
      <c r="E19" s="13"/>
      <c r="F19" s="13"/>
      <c r="G19" s="13"/>
      <c r="H19" s="13"/>
      <c r="I19" s="14"/>
      <c r="J19" s="7"/>
    </row>
    <row r="20" spans="1:10" ht="15.75" x14ac:dyDescent="0.25">
      <c r="A20" s="40" t="s">
        <v>64</v>
      </c>
      <c r="B20" s="50" t="s">
        <v>62</v>
      </c>
      <c r="C20" s="52" t="s">
        <v>33</v>
      </c>
      <c r="D20" s="15" t="s">
        <v>17</v>
      </c>
      <c r="E20" s="11">
        <f>SUM(E21:E24)</f>
        <v>25848.600000000002</v>
      </c>
      <c r="F20" s="11">
        <f t="shared" ref="F20:H20" si="3">SUM(F21:F24)</f>
        <v>25848.600000000002</v>
      </c>
      <c r="G20" s="11">
        <f t="shared" si="3"/>
        <v>24446.6</v>
      </c>
      <c r="H20" s="11">
        <f t="shared" si="3"/>
        <v>-1401.9999999999995</v>
      </c>
      <c r="I20" s="12">
        <f>SUM(G20/F20)*100%</f>
        <v>0.94576108570676931</v>
      </c>
      <c r="J20" s="7"/>
    </row>
    <row r="21" spans="1:10" ht="15.75" x14ac:dyDescent="0.25">
      <c r="A21" s="41"/>
      <c r="B21" s="50"/>
      <c r="C21" s="52"/>
      <c r="D21" s="15" t="s">
        <v>18</v>
      </c>
      <c r="E21" s="13">
        <v>7483.2</v>
      </c>
      <c r="F21" s="13">
        <v>7483.2</v>
      </c>
      <c r="G21" s="13">
        <v>7077.3</v>
      </c>
      <c r="H21" s="13">
        <f t="shared" ref="H21:H24" si="4">SUM(G21-F21)</f>
        <v>-405.89999999999964</v>
      </c>
      <c r="I21" s="14">
        <f t="shared" ref="I21:I23" si="5">SUM(G21/F21*100%)</f>
        <v>0.94575849903784481</v>
      </c>
      <c r="J21" s="7"/>
    </row>
    <row r="22" spans="1:10" ht="31.5" x14ac:dyDescent="0.25">
      <c r="A22" s="41"/>
      <c r="B22" s="50"/>
      <c r="C22" s="52"/>
      <c r="D22" s="15" t="s">
        <v>19</v>
      </c>
      <c r="E22" s="13">
        <v>17460.7</v>
      </c>
      <c r="F22" s="13">
        <v>17460.7</v>
      </c>
      <c r="G22" s="13">
        <v>16513.7</v>
      </c>
      <c r="H22" s="13">
        <f t="shared" si="4"/>
        <v>-947</v>
      </c>
      <c r="I22" s="14">
        <f t="shared" si="5"/>
        <v>0.94576391553603234</v>
      </c>
      <c r="J22" s="7"/>
    </row>
    <row r="23" spans="1:10" ht="21" customHeight="1" x14ac:dyDescent="0.25">
      <c r="A23" s="41"/>
      <c r="B23" s="50"/>
      <c r="C23" s="52"/>
      <c r="D23" s="15" t="s">
        <v>20</v>
      </c>
      <c r="E23" s="13">
        <v>904.7</v>
      </c>
      <c r="F23" s="13">
        <v>904.7</v>
      </c>
      <c r="G23" s="13">
        <v>855.6</v>
      </c>
      <c r="H23" s="13">
        <f t="shared" si="4"/>
        <v>-49.100000000000023</v>
      </c>
      <c r="I23" s="14">
        <f t="shared" si="5"/>
        <v>0.94572786559080357</v>
      </c>
      <c r="J23" s="7"/>
    </row>
    <row r="24" spans="1:10" ht="36.75" customHeight="1" x14ac:dyDescent="0.25">
      <c r="A24" s="42"/>
      <c r="B24" s="50"/>
      <c r="C24" s="52"/>
      <c r="D24" s="15" t="s">
        <v>21</v>
      </c>
      <c r="E24" s="13">
        <v>0</v>
      </c>
      <c r="F24" s="13">
        <v>0</v>
      </c>
      <c r="G24" s="13">
        <v>0</v>
      </c>
      <c r="H24" s="13">
        <f t="shared" si="4"/>
        <v>0</v>
      </c>
      <c r="I24" s="14">
        <v>0</v>
      </c>
      <c r="J24" s="7"/>
    </row>
    <row r="25" spans="1:10" ht="15.75" x14ac:dyDescent="0.25">
      <c r="A25" s="40" t="s">
        <v>65</v>
      </c>
      <c r="B25" s="51" t="s">
        <v>63</v>
      </c>
      <c r="C25" s="52" t="s">
        <v>33</v>
      </c>
      <c r="D25" s="15" t="s">
        <v>17</v>
      </c>
      <c r="E25" s="11">
        <f>SUM(E26:E29)</f>
        <v>33074.800000000003</v>
      </c>
      <c r="F25" s="11">
        <f t="shared" ref="F25:H25" si="6">SUM(F26:F29)</f>
        <v>33074.800000000003</v>
      </c>
      <c r="G25" s="11">
        <f t="shared" si="6"/>
        <v>32915.9</v>
      </c>
      <c r="H25" s="11">
        <f t="shared" si="6"/>
        <v>-158.90000000000146</v>
      </c>
      <c r="I25" s="12">
        <f>SUM(G25/F25)*100%</f>
        <v>0.99519573814505302</v>
      </c>
      <c r="J25" s="7"/>
    </row>
    <row r="26" spans="1:10" ht="15.75" x14ac:dyDescent="0.25">
      <c r="A26" s="41"/>
      <c r="B26" s="51"/>
      <c r="C26" s="52"/>
      <c r="D26" s="15" t="s">
        <v>18</v>
      </c>
      <c r="E26" s="13">
        <v>33074.800000000003</v>
      </c>
      <c r="F26" s="13">
        <v>33074.800000000003</v>
      </c>
      <c r="G26" s="13">
        <v>32915.9</v>
      </c>
      <c r="H26" s="13">
        <f t="shared" ref="H26:H29" si="7">SUM(G26-F26)</f>
        <v>-158.90000000000146</v>
      </c>
      <c r="I26" s="14">
        <f t="shared" ref="I26" si="8">SUM(G26/F26*100%)</f>
        <v>0.99519573814505302</v>
      </c>
      <c r="J26" s="7"/>
    </row>
    <row r="27" spans="1:10" ht="31.5" x14ac:dyDescent="0.25">
      <c r="A27" s="41"/>
      <c r="B27" s="51"/>
      <c r="C27" s="52"/>
      <c r="D27" s="15" t="s">
        <v>19</v>
      </c>
      <c r="E27" s="13">
        <v>0</v>
      </c>
      <c r="F27" s="13">
        <v>0</v>
      </c>
      <c r="G27" s="13">
        <v>0</v>
      </c>
      <c r="H27" s="13">
        <f t="shared" si="7"/>
        <v>0</v>
      </c>
      <c r="I27" s="14">
        <v>0</v>
      </c>
      <c r="J27" s="7"/>
    </row>
    <row r="28" spans="1:10" ht="34.5" customHeight="1" x14ac:dyDescent="0.25">
      <c r="A28" s="41"/>
      <c r="B28" s="51"/>
      <c r="C28" s="52"/>
      <c r="D28" s="15" t="s">
        <v>20</v>
      </c>
      <c r="E28" s="13">
        <v>0</v>
      </c>
      <c r="F28" s="13">
        <v>0</v>
      </c>
      <c r="G28" s="13">
        <v>0</v>
      </c>
      <c r="H28" s="13">
        <f t="shared" si="7"/>
        <v>0</v>
      </c>
      <c r="I28" s="14">
        <v>0</v>
      </c>
      <c r="J28" s="7"/>
    </row>
    <row r="29" spans="1:10" ht="72" customHeight="1" x14ac:dyDescent="0.25">
      <c r="A29" s="42"/>
      <c r="B29" s="51"/>
      <c r="C29" s="52"/>
      <c r="D29" s="15" t="s">
        <v>21</v>
      </c>
      <c r="E29" s="13">
        <v>0</v>
      </c>
      <c r="F29" s="13">
        <v>0</v>
      </c>
      <c r="G29" s="13">
        <v>0</v>
      </c>
      <c r="H29" s="13">
        <f t="shared" si="7"/>
        <v>0</v>
      </c>
      <c r="I29" s="14">
        <v>0</v>
      </c>
      <c r="J29" s="7"/>
    </row>
    <row r="30" spans="1:10" ht="24" customHeight="1" x14ac:dyDescent="0.25">
      <c r="A30" s="59" t="s">
        <v>26</v>
      </c>
      <c r="B30" s="58" t="s">
        <v>53</v>
      </c>
      <c r="C30" s="48" t="s">
        <v>33</v>
      </c>
      <c r="D30" s="10" t="s">
        <v>17</v>
      </c>
      <c r="E30" s="11">
        <f>SUM(E31:E34)</f>
        <v>54829.1</v>
      </c>
      <c r="F30" s="11">
        <f t="shared" ref="F30:G30" si="9">SUM(F31:F34)</f>
        <v>54865.899999999994</v>
      </c>
      <c r="G30" s="11">
        <f t="shared" si="9"/>
        <v>51447.5</v>
      </c>
      <c r="H30" s="11">
        <f t="shared" si="1"/>
        <v>-3418.3999999999942</v>
      </c>
      <c r="I30" s="12">
        <f>SUM(G30/F30)*100%</f>
        <v>0.93769536269340348</v>
      </c>
      <c r="J30" s="7"/>
    </row>
    <row r="31" spans="1:10" ht="15.75" x14ac:dyDescent="0.25">
      <c r="A31" s="59"/>
      <c r="B31" s="58"/>
      <c r="C31" s="48"/>
      <c r="D31" s="7" t="s">
        <v>18</v>
      </c>
      <c r="E31" s="13">
        <v>0</v>
      </c>
      <c r="F31" s="13">
        <v>0</v>
      </c>
      <c r="G31" s="13">
        <v>0</v>
      </c>
      <c r="H31" s="13">
        <f t="shared" ref="H31:H34" si="10">SUM(G31-F31)</f>
        <v>0</v>
      </c>
      <c r="I31" s="14">
        <v>0</v>
      </c>
      <c r="J31" s="7"/>
    </row>
    <row r="32" spans="1:10" ht="50.25" customHeight="1" x14ac:dyDescent="0.25">
      <c r="A32" s="59"/>
      <c r="B32" s="58"/>
      <c r="C32" s="48"/>
      <c r="D32" s="7" t="s">
        <v>19</v>
      </c>
      <c r="E32" s="13">
        <v>0</v>
      </c>
      <c r="F32" s="13">
        <v>0</v>
      </c>
      <c r="G32" s="13">
        <v>0</v>
      </c>
      <c r="H32" s="13">
        <f t="shared" si="10"/>
        <v>0</v>
      </c>
      <c r="I32" s="14">
        <v>0</v>
      </c>
      <c r="J32" s="7"/>
    </row>
    <row r="33" spans="1:10" ht="15.75" x14ac:dyDescent="0.25">
      <c r="A33" s="59"/>
      <c r="B33" s="58"/>
      <c r="C33" s="48"/>
      <c r="D33" s="33" t="s">
        <v>20</v>
      </c>
      <c r="E33" s="13">
        <v>51213.2</v>
      </c>
      <c r="F33" s="13">
        <v>51213.2</v>
      </c>
      <c r="G33" s="13">
        <v>47974.5</v>
      </c>
      <c r="H33" s="13">
        <f t="shared" si="10"/>
        <v>-3238.6999999999971</v>
      </c>
      <c r="I33" s="14">
        <f t="shared" ref="I33:I38" si="11">SUM(G33/F33*100%)</f>
        <v>0.93676044457288365</v>
      </c>
      <c r="J33" s="32"/>
    </row>
    <row r="34" spans="1:10" ht="39" customHeight="1" x14ac:dyDescent="0.25">
      <c r="A34" s="59"/>
      <c r="B34" s="58"/>
      <c r="C34" s="48"/>
      <c r="D34" s="28" t="s">
        <v>21</v>
      </c>
      <c r="E34" s="13">
        <v>3615.9</v>
      </c>
      <c r="F34" s="13">
        <v>3652.7</v>
      </c>
      <c r="G34" s="13">
        <v>3473</v>
      </c>
      <c r="H34" s="13">
        <f t="shared" si="10"/>
        <v>-179.69999999999982</v>
      </c>
      <c r="I34" s="14">
        <f>SUM(G34/F34*100%)</f>
        <v>0.95080351520792838</v>
      </c>
      <c r="J34" s="7"/>
    </row>
    <row r="35" spans="1:10" ht="15.75" x14ac:dyDescent="0.25">
      <c r="A35" s="59" t="s">
        <v>27</v>
      </c>
      <c r="B35" s="58" t="s">
        <v>54</v>
      </c>
      <c r="C35" s="48" t="s">
        <v>33</v>
      </c>
      <c r="D35" s="10" t="s">
        <v>17</v>
      </c>
      <c r="E35" s="11">
        <f>SUM(E36:E39)</f>
        <v>409.6</v>
      </c>
      <c r="F35" s="11">
        <f t="shared" ref="F35:G35" si="12">SUM(F36:F39)</f>
        <v>409.6</v>
      </c>
      <c r="G35" s="11">
        <f t="shared" si="12"/>
        <v>397.4</v>
      </c>
      <c r="H35" s="11">
        <f t="shared" si="1"/>
        <v>-12.200000000000045</v>
      </c>
      <c r="I35" s="12">
        <f>SUM(G35/F35)*100%</f>
        <v>0.97021484374999989</v>
      </c>
      <c r="J35" s="7"/>
    </row>
    <row r="36" spans="1:10" ht="15.75" x14ac:dyDescent="0.25">
      <c r="A36" s="59"/>
      <c r="B36" s="58"/>
      <c r="C36" s="48"/>
      <c r="D36" s="7" t="s">
        <v>18</v>
      </c>
      <c r="E36" s="13">
        <v>0</v>
      </c>
      <c r="F36" s="13">
        <v>0</v>
      </c>
      <c r="G36" s="13">
        <v>0</v>
      </c>
      <c r="H36" s="13">
        <f t="shared" si="1"/>
        <v>0</v>
      </c>
      <c r="I36" s="14">
        <v>0</v>
      </c>
      <c r="J36" s="7"/>
    </row>
    <row r="37" spans="1:10" ht="31.5" x14ac:dyDescent="0.25">
      <c r="A37" s="59"/>
      <c r="B37" s="58"/>
      <c r="C37" s="48"/>
      <c r="D37" s="7" t="s">
        <v>19</v>
      </c>
      <c r="E37" s="13">
        <v>0</v>
      </c>
      <c r="F37" s="13">
        <v>0</v>
      </c>
      <c r="G37" s="13">
        <v>0</v>
      </c>
      <c r="H37" s="13">
        <f t="shared" si="1"/>
        <v>0</v>
      </c>
      <c r="I37" s="14">
        <v>0</v>
      </c>
      <c r="J37" s="7"/>
    </row>
    <row r="38" spans="1:10" ht="15.75" x14ac:dyDescent="0.25">
      <c r="A38" s="59"/>
      <c r="B38" s="58"/>
      <c r="C38" s="48"/>
      <c r="D38" s="7" t="s">
        <v>20</v>
      </c>
      <c r="E38" s="13">
        <v>409.6</v>
      </c>
      <c r="F38" s="13">
        <v>409.6</v>
      </c>
      <c r="G38" s="13">
        <v>397.4</v>
      </c>
      <c r="H38" s="13">
        <f t="shared" si="1"/>
        <v>-12.200000000000045</v>
      </c>
      <c r="I38" s="14">
        <f t="shared" si="11"/>
        <v>0.97021484374999989</v>
      </c>
      <c r="J38" s="16"/>
    </row>
    <row r="39" spans="1:10" ht="40.5" customHeight="1" x14ac:dyDescent="0.25">
      <c r="A39" s="59"/>
      <c r="B39" s="58"/>
      <c r="C39" s="48"/>
      <c r="D39" s="7" t="s">
        <v>21</v>
      </c>
      <c r="E39" s="13">
        <v>0</v>
      </c>
      <c r="F39" s="13">
        <v>0</v>
      </c>
      <c r="G39" s="13">
        <v>0</v>
      </c>
      <c r="H39" s="13">
        <f t="shared" si="1"/>
        <v>0</v>
      </c>
      <c r="I39" s="14">
        <v>0</v>
      </c>
      <c r="J39" s="7"/>
    </row>
    <row r="40" spans="1:10" ht="15.75" x14ac:dyDescent="0.25">
      <c r="A40" s="59" t="s">
        <v>28</v>
      </c>
      <c r="B40" s="58" t="s">
        <v>55</v>
      </c>
      <c r="C40" s="48" t="s">
        <v>33</v>
      </c>
      <c r="D40" s="7" t="s">
        <v>17</v>
      </c>
      <c r="E40" s="11">
        <f>SUM(E41:E44)</f>
        <v>2605</v>
      </c>
      <c r="F40" s="11">
        <f t="shared" ref="F40:G40" si="13">SUM(F41:F44)</f>
        <v>2605</v>
      </c>
      <c r="G40" s="11">
        <f t="shared" si="13"/>
        <v>2605</v>
      </c>
      <c r="H40" s="11">
        <f t="shared" ref="H40:H116" si="14">SUM(G40-F40)</f>
        <v>0</v>
      </c>
      <c r="I40" s="12">
        <f t="shared" ref="I40:I69" si="15">SUM(G40/F40*100%)</f>
        <v>1</v>
      </c>
      <c r="J40" s="7"/>
    </row>
    <row r="41" spans="1:10" ht="15.75" x14ac:dyDescent="0.25">
      <c r="A41" s="59"/>
      <c r="B41" s="58"/>
      <c r="C41" s="48"/>
      <c r="D41" s="7" t="s">
        <v>18</v>
      </c>
      <c r="E41" s="13">
        <v>0</v>
      </c>
      <c r="F41" s="13"/>
      <c r="G41" s="13">
        <v>0</v>
      </c>
      <c r="H41" s="13">
        <f t="shared" si="14"/>
        <v>0</v>
      </c>
      <c r="I41" s="14">
        <v>0</v>
      </c>
      <c r="J41" s="7"/>
    </row>
    <row r="42" spans="1:10" ht="31.5" x14ac:dyDescent="0.25">
      <c r="A42" s="59"/>
      <c r="B42" s="58"/>
      <c r="C42" s="48"/>
      <c r="D42" s="7" t="s">
        <v>19</v>
      </c>
      <c r="E42" s="13">
        <v>2605</v>
      </c>
      <c r="F42" s="13">
        <v>2605</v>
      </c>
      <c r="G42" s="13">
        <v>2605</v>
      </c>
      <c r="H42" s="13">
        <f t="shared" si="14"/>
        <v>0</v>
      </c>
      <c r="I42" s="14">
        <f t="shared" si="15"/>
        <v>1</v>
      </c>
      <c r="J42" s="31"/>
    </row>
    <row r="43" spans="1:10" ht="57.75" customHeight="1" x14ac:dyDescent="0.25">
      <c r="A43" s="59"/>
      <c r="B43" s="58"/>
      <c r="C43" s="48"/>
      <c r="D43" s="7" t="s">
        <v>20</v>
      </c>
      <c r="E43" s="13">
        <v>0</v>
      </c>
      <c r="F43" s="13">
        <v>0</v>
      </c>
      <c r="G43" s="13">
        <v>0</v>
      </c>
      <c r="H43" s="13">
        <f t="shared" si="14"/>
        <v>0</v>
      </c>
      <c r="I43" s="14">
        <v>0</v>
      </c>
      <c r="J43" s="7"/>
    </row>
    <row r="44" spans="1:10" ht="31.5" x14ac:dyDescent="0.25">
      <c r="A44" s="59"/>
      <c r="B44" s="58"/>
      <c r="C44" s="48"/>
      <c r="D44" s="7" t="s">
        <v>21</v>
      </c>
      <c r="E44" s="13">
        <v>0</v>
      </c>
      <c r="F44" s="13">
        <v>0</v>
      </c>
      <c r="G44" s="13">
        <v>0</v>
      </c>
      <c r="H44" s="13">
        <f t="shared" si="14"/>
        <v>0</v>
      </c>
      <c r="I44" s="14">
        <v>0</v>
      </c>
      <c r="J44" s="7"/>
    </row>
    <row r="45" spans="1:10" ht="15.75" x14ac:dyDescent="0.25">
      <c r="A45" s="59">
        <v>5</v>
      </c>
      <c r="B45" s="58" t="s">
        <v>56</v>
      </c>
      <c r="C45" s="48" t="s">
        <v>33</v>
      </c>
      <c r="D45" s="10" t="s">
        <v>17</v>
      </c>
      <c r="E45" s="11">
        <f>SUM(E46:E49)</f>
        <v>3070</v>
      </c>
      <c r="F45" s="11">
        <f t="shared" ref="F45:G45" si="16">SUM(F46:F49)</f>
        <v>3070</v>
      </c>
      <c r="G45" s="11">
        <f t="shared" si="16"/>
        <v>3058.6</v>
      </c>
      <c r="H45" s="11">
        <f t="shared" si="14"/>
        <v>-11.400000000000091</v>
      </c>
      <c r="I45" s="12">
        <f t="shared" si="15"/>
        <v>0.99628664495114005</v>
      </c>
      <c r="J45" s="7"/>
    </row>
    <row r="46" spans="1:10" ht="15.75" x14ac:dyDescent="0.25">
      <c r="A46" s="59"/>
      <c r="B46" s="58"/>
      <c r="C46" s="48"/>
      <c r="D46" s="7" t="s">
        <v>18</v>
      </c>
      <c r="E46" s="13">
        <v>0</v>
      </c>
      <c r="F46" s="13">
        <v>0</v>
      </c>
      <c r="G46" s="13">
        <v>0</v>
      </c>
      <c r="H46" s="13">
        <f t="shared" si="14"/>
        <v>0</v>
      </c>
      <c r="I46" s="14">
        <v>0</v>
      </c>
      <c r="J46" s="7"/>
    </row>
    <row r="47" spans="1:10" ht="62.25" customHeight="1" x14ac:dyDescent="0.25">
      <c r="A47" s="59"/>
      <c r="B47" s="58"/>
      <c r="C47" s="48"/>
      <c r="D47" s="7" t="s">
        <v>19</v>
      </c>
      <c r="E47" s="13">
        <v>0</v>
      </c>
      <c r="F47" s="13">
        <v>0</v>
      </c>
      <c r="G47" s="13">
        <v>0</v>
      </c>
      <c r="H47" s="13">
        <f t="shared" si="14"/>
        <v>0</v>
      </c>
      <c r="I47" s="14">
        <v>0</v>
      </c>
      <c r="J47" s="7"/>
    </row>
    <row r="48" spans="1:10" ht="43.5" customHeight="1" x14ac:dyDescent="0.25">
      <c r="A48" s="59"/>
      <c r="B48" s="58"/>
      <c r="C48" s="48"/>
      <c r="D48" s="7" t="s">
        <v>20</v>
      </c>
      <c r="E48" s="13">
        <v>3070</v>
      </c>
      <c r="F48" s="13">
        <v>3070</v>
      </c>
      <c r="G48" s="13">
        <v>3058.6</v>
      </c>
      <c r="H48" s="13">
        <f t="shared" si="14"/>
        <v>-11.400000000000091</v>
      </c>
      <c r="I48" s="14">
        <f t="shared" si="15"/>
        <v>0.99628664495114005</v>
      </c>
      <c r="J48" s="29"/>
    </row>
    <row r="49" spans="1:10" ht="31.5" x14ac:dyDescent="0.25">
      <c r="A49" s="59"/>
      <c r="B49" s="58"/>
      <c r="C49" s="48"/>
      <c r="D49" s="7" t="s">
        <v>21</v>
      </c>
      <c r="E49" s="13">
        <v>0</v>
      </c>
      <c r="F49" s="13">
        <v>0</v>
      </c>
      <c r="G49" s="13">
        <v>0</v>
      </c>
      <c r="H49" s="13">
        <f t="shared" si="14"/>
        <v>0</v>
      </c>
      <c r="I49" s="14">
        <v>0</v>
      </c>
      <c r="J49" s="7"/>
    </row>
    <row r="50" spans="1:10" ht="15.75" x14ac:dyDescent="0.25">
      <c r="A50" s="59" t="s">
        <v>29</v>
      </c>
      <c r="B50" s="58" t="s">
        <v>57</v>
      </c>
      <c r="C50" s="48" t="s">
        <v>33</v>
      </c>
      <c r="D50" s="10" t="s">
        <v>17</v>
      </c>
      <c r="E50" s="11">
        <f>SUM(E51:E54)</f>
        <v>121817.1</v>
      </c>
      <c r="F50" s="11">
        <f>SUM(F51:F54)</f>
        <v>121817.1</v>
      </c>
      <c r="G50" s="11">
        <f>SUM(G51:G54)</f>
        <v>121525.5</v>
      </c>
      <c r="H50" s="11">
        <f t="shared" si="14"/>
        <v>-291.60000000000582</v>
      </c>
      <c r="I50" s="12">
        <f t="shared" si="15"/>
        <v>0.99760624739876413</v>
      </c>
      <c r="J50" s="7"/>
    </row>
    <row r="51" spans="1:10" ht="30.75" customHeight="1" x14ac:dyDescent="0.25">
      <c r="A51" s="59"/>
      <c r="B51" s="58"/>
      <c r="C51" s="48"/>
      <c r="D51" s="7" t="s">
        <v>18</v>
      </c>
      <c r="E51" s="13">
        <v>0</v>
      </c>
      <c r="F51" s="13">
        <v>0</v>
      </c>
      <c r="G51" s="13">
        <v>0</v>
      </c>
      <c r="H51" s="13">
        <f t="shared" si="14"/>
        <v>0</v>
      </c>
      <c r="I51" s="14">
        <v>0</v>
      </c>
      <c r="J51" s="7"/>
    </row>
    <row r="52" spans="1:10" ht="52.5" customHeight="1" x14ac:dyDescent="0.25">
      <c r="A52" s="59"/>
      <c r="B52" s="58"/>
      <c r="C52" s="48"/>
      <c r="D52" s="7" t="s">
        <v>19</v>
      </c>
      <c r="E52" s="13">
        <v>26346</v>
      </c>
      <c r="F52" s="13">
        <v>26346</v>
      </c>
      <c r="G52" s="13">
        <v>26346</v>
      </c>
      <c r="H52" s="13">
        <f t="shared" si="14"/>
        <v>0</v>
      </c>
      <c r="I52" s="14">
        <f t="shared" si="15"/>
        <v>1</v>
      </c>
      <c r="J52" s="7"/>
    </row>
    <row r="53" spans="1:10" ht="15.75" x14ac:dyDescent="0.25">
      <c r="A53" s="59"/>
      <c r="B53" s="58"/>
      <c r="C53" s="48"/>
      <c r="D53" s="7" t="s">
        <v>20</v>
      </c>
      <c r="E53" s="13">
        <v>95471.1</v>
      </c>
      <c r="F53" s="13">
        <v>95471.1</v>
      </c>
      <c r="G53" s="13">
        <v>95179.5</v>
      </c>
      <c r="H53" s="13">
        <f t="shared" si="14"/>
        <v>-291.60000000000582</v>
      </c>
      <c r="I53" s="14">
        <f t="shared" si="15"/>
        <v>0.99694567256478661</v>
      </c>
      <c r="J53" s="7"/>
    </row>
    <row r="54" spans="1:10" ht="30.75" customHeight="1" x14ac:dyDescent="0.25">
      <c r="A54" s="59"/>
      <c r="B54" s="58"/>
      <c r="C54" s="48"/>
      <c r="D54" s="7" t="s">
        <v>21</v>
      </c>
      <c r="E54" s="13">
        <v>0</v>
      </c>
      <c r="F54" s="13">
        <v>0</v>
      </c>
      <c r="G54" s="13">
        <v>0</v>
      </c>
      <c r="H54" s="13">
        <v>0</v>
      </c>
      <c r="I54" s="14">
        <v>0</v>
      </c>
      <c r="J54" s="7"/>
    </row>
    <row r="55" spans="1:10" ht="15" customHeight="1" x14ac:dyDescent="0.25">
      <c r="A55" s="40" t="s">
        <v>30</v>
      </c>
      <c r="B55" s="37" t="s">
        <v>58</v>
      </c>
      <c r="C55" s="48" t="s">
        <v>33</v>
      </c>
      <c r="D55" s="10" t="s">
        <v>17</v>
      </c>
      <c r="E55" s="11">
        <f>SUM(E56:E59)</f>
        <v>8092.2</v>
      </c>
      <c r="F55" s="11">
        <f t="shared" ref="F55:G55" si="17">SUM(F56:F59)</f>
        <v>8092.2</v>
      </c>
      <c r="G55" s="11">
        <f t="shared" si="17"/>
        <v>8070.1</v>
      </c>
      <c r="H55" s="11">
        <f t="shared" si="14"/>
        <v>-22.099999999999454</v>
      </c>
      <c r="I55" s="12">
        <f>SUM(G55/F55*100%)</f>
        <v>0.99726897506240586</v>
      </c>
      <c r="J55" s="7"/>
    </row>
    <row r="56" spans="1:10" ht="15.75" x14ac:dyDescent="0.25">
      <c r="A56" s="41"/>
      <c r="B56" s="38"/>
      <c r="C56" s="48"/>
      <c r="D56" s="7" t="s">
        <v>18</v>
      </c>
      <c r="E56" s="13">
        <v>0</v>
      </c>
      <c r="F56" s="13">
        <v>0</v>
      </c>
      <c r="G56" s="13">
        <v>0</v>
      </c>
      <c r="H56" s="13">
        <f t="shared" si="14"/>
        <v>0</v>
      </c>
      <c r="I56" s="14">
        <v>0</v>
      </c>
      <c r="J56" s="7"/>
    </row>
    <row r="57" spans="1:10" ht="59.25" customHeight="1" x14ac:dyDescent="0.25">
      <c r="A57" s="41"/>
      <c r="B57" s="38"/>
      <c r="C57" s="48"/>
      <c r="D57" s="7" t="s">
        <v>19</v>
      </c>
      <c r="E57" s="13">
        <v>0</v>
      </c>
      <c r="F57" s="13">
        <v>0</v>
      </c>
      <c r="G57" s="13">
        <v>0</v>
      </c>
      <c r="H57" s="13">
        <f t="shared" si="14"/>
        <v>0</v>
      </c>
      <c r="I57" s="14">
        <v>0</v>
      </c>
      <c r="J57" s="7"/>
    </row>
    <row r="58" spans="1:10" ht="15.75" x14ac:dyDescent="0.25">
      <c r="A58" s="41"/>
      <c r="B58" s="38"/>
      <c r="C58" s="48"/>
      <c r="D58" s="23" t="s">
        <v>20</v>
      </c>
      <c r="E58" s="13">
        <v>8092.2</v>
      </c>
      <c r="F58" s="13">
        <v>8092.2</v>
      </c>
      <c r="G58" s="13">
        <v>8070.1</v>
      </c>
      <c r="H58" s="13">
        <f t="shared" si="14"/>
        <v>-22.099999999999454</v>
      </c>
      <c r="I58" s="14">
        <f t="shared" si="15"/>
        <v>0.99726897506240586</v>
      </c>
      <c r="J58" s="17"/>
    </row>
    <row r="59" spans="1:10" ht="41.25" customHeight="1" x14ac:dyDescent="0.25">
      <c r="A59" s="41"/>
      <c r="B59" s="38"/>
      <c r="C59" s="48"/>
      <c r="D59" s="7" t="s">
        <v>21</v>
      </c>
      <c r="E59" s="13">
        <v>0</v>
      </c>
      <c r="F59" s="13">
        <v>0</v>
      </c>
      <c r="G59" s="13">
        <v>0</v>
      </c>
      <c r="H59" s="13">
        <v>0</v>
      </c>
      <c r="I59" s="14">
        <v>0</v>
      </c>
      <c r="J59" s="7"/>
    </row>
    <row r="60" spans="1:10" ht="15.75" x14ac:dyDescent="0.25">
      <c r="A60" s="41"/>
      <c r="B60" s="38"/>
      <c r="C60" s="48" t="s">
        <v>45</v>
      </c>
      <c r="D60" s="10" t="s">
        <v>17</v>
      </c>
      <c r="E60" s="11">
        <f>SUM(E61:E64)</f>
        <v>0</v>
      </c>
      <c r="F60" s="11">
        <f t="shared" ref="F60:G60" si="18">SUM(F61:F64)</f>
        <v>0</v>
      </c>
      <c r="G60" s="11">
        <f t="shared" si="18"/>
        <v>0</v>
      </c>
      <c r="H60" s="11">
        <f t="shared" ref="H60:H64" si="19">SUM(G60-F60)</f>
        <v>0</v>
      </c>
      <c r="I60" s="12">
        <v>0</v>
      </c>
      <c r="J60" s="7"/>
    </row>
    <row r="61" spans="1:10" ht="15.75" x14ac:dyDescent="0.25">
      <c r="A61" s="41"/>
      <c r="B61" s="38"/>
      <c r="C61" s="48"/>
      <c r="D61" s="7" t="s">
        <v>18</v>
      </c>
      <c r="E61" s="13">
        <v>0</v>
      </c>
      <c r="F61" s="13">
        <v>0</v>
      </c>
      <c r="G61" s="13">
        <v>0</v>
      </c>
      <c r="H61" s="13">
        <f t="shared" si="19"/>
        <v>0</v>
      </c>
      <c r="I61" s="14">
        <v>0</v>
      </c>
      <c r="J61" s="7"/>
    </row>
    <row r="62" spans="1:10" ht="46.5" customHeight="1" x14ac:dyDescent="0.25">
      <c r="A62" s="41"/>
      <c r="B62" s="38"/>
      <c r="C62" s="48"/>
      <c r="D62" s="7" t="s">
        <v>19</v>
      </c>
      <c r="E62" s="13">
        <v>0</v>
      </c>
      <c r="F62" s="13">
        <v>0</v>
      </c>
      <c r="G62" s="13">
        <v>0</v>
      </c>
      <c r="H62" s="13">
        <f t="shared" si="19"/>
        <v>0</v>
      </c>
      <c r="I62" s="14">
        <v>0</v>
      </c>
      <c r="J62" s="7"/>
    </row>
    <row r="63" spans="1:10" ht="71.25" customHeight="1" x14ac:dyDescent="0.25">
      <c r="A63" s="41"/>
      <c r="B63" s="38"/>
      <c r="C63" s="48"/>
      <c r="D63" s="23" t="s">
        <v>20</v>
      </c>
      <c r="E63" s="13">
        <v>0</v>
      </c>
      <c r="F63" s="13">
        <v>0</v>
      </c>
      <c r="G63" s="13">
        <v>0</v>
      </c>
      <c r="H63" s="13">
        <f t="shared" si="19"/>
        <v>0</v>
      </c>
      <c r="I63" s="14">
        <v>0</v>
      </c>
      <c r="J63" s="17"/>
    </row>
    <row r="64" spans="1:10" ht="42.75" customHeight="1" x14ac:dyDescent="0.25">
      <c r="A64" s="42"/>
      <c r="B64" s="39"/>
      <c r="C64" s="48"/>
      <c r="D64" s="7" t="s">
        <v>21</v>
      </c>
      <c r="E64" s="13">
        <v>0</v>
      </c>
      <c r="F64" s="13">
        <v>0</v>
      </c>
      <c r="G64" s="13">
        <v>0</v>
      </c>
      <c r="H64" s="13">
        <f t="shared" si="19"/>
        <v>0</v>
      </c>
      <c r="I64" s="14">
        <v>0</v>
      </c>
      <c r="J64" s="7"/>
    </row>
    <row r="65" spans="1:11" ht="14.25" customHeight="1" x14ac:dyDescent="0.25">
      <c r="A65" s="40" t="s">
        <v>31</v>
      </c>
      <c r="B65" s="78" t="s">
        <v>59</v>
      </c>
      <c r="C65" s="66" t="s">
        <v>33</v>
      </c>
      <c r="D65" s="10" t="s">
        <v>17</v>
      </c>
      <c r="E65" s="11">
        <f>SUM(E66:E69)</f>
        <v>6694.9</v>
      </c>
      <c r="F65" s="11">
        <f>SUM(F66:F69)</f>
        <v>6694.9</v>
      </c>
      <c r="G65" s="11">
        <f>SUM(G66:G69)</f>
        <v>5152.6000000000004</v>
      </c>
      <c r="H65" s="11">
        <f t="shared" si="14"/>
        <v>-1542.2999999999993</v>
      </c>
      <c r="I65" s="12">
        <f>SUM(G65/F65)*100%</f>
        <v>0.76963061434823532</v>
      </c>
      <c r="J65" s="7"/>
    </row>
    <row r="66" spans="1:11" ht="15.75" x14ac:dyDescent="0.25">
      <c r="A66" s="41"/>
      <c r="B66" s="79"/>
      <c r="C66" s="67"/>
      <c r="D66" s="7" t="s">
        <v>18</v>
      </c>
      <c r="E66" s="13">
        <v>0</v>
      </c>
      <c r="F66" s="13">
        <v>0</v>
      </c>
      <c r="G66" s="13">
        <v>0</v>
      </c>
      <c r="H66" s="13">
        <v>0</v>
      </c>
      <c r="I66" s="14">
        <v>0</v>
      </c>
      <c r="J66" s="7"/>
    </row>
    <row r="67" spans="1:11" ht="31.5" x14ac:dyDescent="0.25">
      <c r="A67" s="41"/>
      <c r="B67" s="79"/>
      <c r="C67" s="67"/>
      <c r="D67" s="23" t="s">
        <v>19</v>
      </c>
      <c r="E67" s="13">
        <v>1090</v>
      </c>
      <c r="F67" s="13">
        <v>1090</v>
      </c>
      <c r="G67" s="13">
        <v>1090</v>
      </c>
      <c r="H67" s="13">
        <f t="shared" si="14"/>
        <v>0</v>
      </c>
      <c r="I67" s="14">
        <f t="shared" si="15"/>
        <v>1</v>
      </c>
      <c r="J67" s="24"/>
    </row>
    <row r="68" spans="1:11" ht="18.75" x14ac:dyDescent="0.25">
      <c r="A68" s="41"/>
      <c r="B68" s="79"/>
      <c r="C68" s="67"/>
      <c r="D68" s="23" t="s">
        <v>20</v>
      </c>
      <c r="E68" s="13">
        <v>1033</v>
      </c>
      <c r="F68" s="13">
        <v>1033</v>
      </c>
      <c r="G68" s="13">
        <v>1033</v>
      </c>
      <c r="H68" s="13">
        <f t="shared" si="14"/>
        <v>0</v>
      </c>
      <c r="I68" s="14">
        <f t="shared" si="15"/>
        <v>1</v>
      </c>
      <c r="J68" s="7"/>
      <c r="K68" s="5"/>
    </row>
    <row r="69" spans="1:11" ht="31.5" x14ac:dyDescent="0.25">
      <c r="A69" s="42"/>
      <c r="B69" s="80"/>
      <c r="C69" s="68"/>
      <c r="D69" s="29" t="s">
        <v>21</v>
      </c>
      <c r="E69" s="13">
        <v>4571.8999999999996</v>
      </c>
      <c r="F69" s="13">
        <v>4571.8999999999996</v>
      </c>
      <c r="G69" s="13">
        <v>3029.6</v>
      </c>
      <c r="H69" s="13">
        <f t="shared" si="14"/>
        <v>-1542.2999999999997</v>
      </c>
      <c r="I69" s="14">
        <f t="shared" si="15"/>
        <v>0.66265666353157338</v>
      </c>
      <c r="J69" s="7"/>
      <c r="K69" s="6"/>
    </row>
    <row r="70" spans="1:11" ht="14.25" customHeight="1" x14ac:dyDescent="0.25">
      <c r="A70" s="40" t="s">
        <v>32</v>
      </c>
      <c r="B70" s="37" t="s">
        <v>51</v>
      </c>
      <c r="C70" s="36" t="s">
        <v>33</v>
      </c>
      <c r="D70" s="7" t="s">
        <v>17</v>
      </c>
      <c r="E70" s="11">
        <f>SUM(E71:E74)</f>
        <v>0</v>
      </c>
      <c r="F70" s="11">
        <f t="shared" ref="F70:G70" si="20">SUM(F71:F74)</f>
        <v>0</v>
      </c>
      <c r="G70" s="11">
        <f t="shared" si="20"/>
        <v>0</v>
      </c>
      <c r="H70" s="11">
        <f t="shared" ref="H70:H74" si="21">SUM(G70-F70)</f>
        <v>0</v>
      </c>
      <c r="I70" s="12">
        <v>0</v>
      </c>
      <c r="J70" s="7"/>
    </row>
    <row r="71" spans="1:11" ht="15.75" x14ac:dyDescent="0.25">
      <c r="A71" s="41"/>
      <c r="B71" s="38"/>
      <c r="C71" s="36"/>
      <c r="D71" s="7" t="s">
        <v>18</v>
      </c>
      <c r="E71" s="13">
        <v>0</v>
      </c>
      <c r="F71" s="13">
        <v>0</v>
      </c>
      <c r="G71" s="13">
        <v>0</v>
      </c>
      <c r="H71" s="13">
        <f t="shared" si="21"/>
        <v>0</v>
      </c>
      <c r="I71" s="14">
        <v>0</v>
      </c>
      <c r="J71" s="7"/>
    </row>
    <row r="72" spans="1:11" ht="57.75" customHeight="1" x14ac:dyDescent="0.25">
      <c r="A72" s="41"/>
      <c r="B72" s="38"/>
      <c r="C72" s="36"/>
      <c r="D72" s="7" t="s">
        <v>19</v>
      </c>
      <c r="E72" s="13">
        <v>0</v>
      </c>
      <c r="F72" s="13">
        <v>0</v>
      </c>
      <c r="G72" s="13">
        <v>0</v>
      </c>
      <c r="H72" s="13">
        <f t="shared" si="21"/>
        <v>0</v>
      </c>
      <c r="I72" s="14">
        <v>0</v>
      </c>
      <c r="J72" s="7"/>
    </row>
    <row r="73" spans="1:11" ht="30.75" customHeight="1" x14ac:dyDescent="0.25">
      <c r="A73" s="41"/>
      <c r="B73" s="38"/>
      <c r="C73" s="36"/>
      <c r="D73" s="7" t="s">
        <v>20</v>
      </c>
      <c r="E73" s="13">
        <v>0</v>
      </c>
      <c r="F73" s="13">
        <v>0</v>
      </c>
      <c r="G73" s="13">
        <v>0</v>
      </c>
      <c r="H73" s="13">
        <f t="shared" si="21"/>
        <v>0</v>
      </c>
      <c r="I73" s="14">
        <v>0</v>
      </c>
      <c r="J73" s="7"/>
    </row>
    <row r="74" spans="1:11" ht="31.5" x14ac:dyDescent="0.25">
      <c r="A74" s="41"/>
      <c r="B74" s="38"/>
      <c r="C74" s="36"/>
      <c r="D74" s="7" t="s">
        <v>21</v>
      </c>
      <c r="E74" s="13">
        <v>0</v>
      </c>
      <c r="F74" s="13">
        <v>0</v>
      </c>
      <c r="G74" s="13">
        <v>0</v>
      </c>
      <c r="H74" s="13">
        <f t="shared" si="21"/>
        <v>0</v>
      </c>
      <c r="I74" s="14">
        <v>0</v>
      </c>
      <c r="J74" s="7"/>
    </row>
    <row r="75" spans="1:11" ht="14.25" customHeight="1" x14ac:dyDescent="0.25">
      <c r="A75" s="41"/>
      <c r="B75" s="38"/>
      <c r="C75" s="36" t="s">
        <v>34</v>
      </c>
      <c r="D75" s="7" t="s">
        <v>17</v>
      </c>
      <c r="E75" s="11">
        <f>SUM(E76:E79)</f>
        <v>0</v>
      </c>
      <c r="F75" s="11">
        <f t="shared" ref="F75:G75" si="22">SUM(F76:F79)</f>
        <v>0</v>
      </c>
      <c r="G75" s="11">
        <f t="shared" si="22"/>
        <v>0</v>
      </c>
      <c r="H75" s="11">
        <f t="shared" si="14"/>
        <v>0</v>
      </c>
      <c r="I75" s="12">
        <v>0</v>
      </c>
      <c r="J75" s="7"/>
    </row>
    <row r="76" spans="1:11" ht="15.75" x14ac:dyDescent="0.25">
      <c r="A76" s="41"/>
      <c r="B76" s="38"/>
      <c r="C76" s="36"/>
      <c r="D76" s="7" t="s">
        <v>18</v>
      </c>
      <c r="E76" s="13">
        <v>0</v>
      </c>
      <c r="F76" s="13">
        <v>0</v>
      </c>
      <c r="G76" s="13">
        <v>0</v>
      </c>
      <c r="H76" s="13">
        <f t="shared" si="14"/>
        <v>0</v>
      </c>
      <c r="I76" s="14">
        <v>0</v>
      </c>
      <c r="J76" s="7"/>
    </row>
    <row r="77" spans="1:11" ht="31.5" x14ac:dyDescent="0.25">
      <c r="A77" s="41"/>
      <c r="B77" s="38"/>
      <c r="C77" s="36"/>
      <c r="D77" s="7" t="s">
        <v>19</v>
      </c>
      <c r="E77" s="13">
        <v>0</v>
      </c>
      <c r="F77" s="13">
        <v>0</v>
      </c>
      <c r="G77" s="13">
        <v>0</v>
      </c>
      <c r="H77" s="13">
        <f t="shared" si="14"/>
        <v>0</v>
      </c>
      <c r="I77" s="14">
        <v>0</v>
      </c>
      <c r="J77" s="7"/>
    </row>
    <row r="78" spans="1:11" ht="30.75" customHeight="1" x14ac:dyDescent="0.25">
      <c r="A78" s="41"/>
      <c r="B78" s="38"/>
      <c r="C78" s="36"/>
      <c r="D78" s="7" t="s">
        <v>20</v>
      </c>
      <c r="E78" s="13">
        <v>0</v>
      </c>
      <c r="F78" s="13">
        <v>0</v>
      </c>
      <c r="G78" s="13">
        <v>0</v>
      </c>
      <c r="H78" s="13">
        <f t="shared" si="14"/>
        <v>0</v>
      </c>
      <c r="I78" s="14">
        <v>0</v>
      </c>
      <c r="J78" s="7"/>
    </row>
    <row r="79" spans="1:11" ht="31.5" x14ac:dyDescent="0.25">
      <c r="A79" s="41"/>
      <c r="B79" s="38"/>
      <c r="C79" s="36"/>
      <c r="D79" s="7" t="s">
        <v>21</v>
      </c>
      <c r="E79" s="13">
        <v>0</v>
      </c>
      <c r="F79" s="13">
        <v>0</v>
      </c>
      <c r="G79" s="13">
        <v>0</v>
      </c>
      <c r="H79" s="13">
        <f t="shared" si="14"/>
        <v>0</v>
      </c>
      <c r="I79" s="14">
        <v>0</v>
      </c>
      <c r="J79" s="7"/>
    </row>
    <row r="80" spans="1:11" ht="14.25" customHeight="1" x14ac:dyDescent="0.25">
      <c r="A80" s="41"/>
      <c r="B80" s="38"/>
      <c r="C80" s="36" t="s">
        <v>45</v>
      </c>
      <c r="D80" s="7" t="s">
        <v>17</v>
      </c>
      <c r="E80" s="11">
        <f t="shared" ref="E80:G80" si="23">SUM(E81:E84)</f>
        <v>22553.5</v>
      </c>
      <c r="F80" s="11">
        <f t="shared" si="23"/>
        <v>22553.5</v>
      </c>
      <c r="G80" s="11">
        <f t="shared" si="23"/>
        <v>22553.5</v>
      </c>
      <c r="H80" s="11">
        <f t="shared" ref="H80:H84" si="24">SUM(G80-F80)</f>
        <v>0</v>
      </c>
      <c r="I80" s="12">
        <f t="shared" ref="I80:I83" si="25">SUM(G80/F80*100%)</f>
        <v>1</v>
      </c>
      <c r="J80" s="7"/>
    </row>
    <row r="81" spans="1:10" ht="15.75" x14ac:dyDescent="0.25">
      <c r="A81" s="41"/>
      <c r="B81" s="38"/>
      <c r="C81" s="36"/>
      <c r="D81" s="7" t="s">
        <v>18</v>
      </c>
      <c r="E81" s="13">
        <v>0</v>
      </c>
      <c r="F81" s="13">
        <v>0</v>
      </c>
      <c r="G81" s="13">
        <v>0</v>
      </c>
      <c r="H81" s="13">
        <f t="shared" si="24"/>
        <v>0</v>
      </c>
      <c r="I81" s="14">
        <v>0</v>
      </c>
      <c r="J81" s="7"/>
    </row>
    <row r="82" spans="1:10" ht="31.5" x14ac:dyDescent="0.25">
      <c r="A82" s="41"/>
      <c r="B82" s="38"/>
      <c r="C82" s="36"/>
      <c r="D82" s="7" t="s">
        <v>19</v>
      </c>
      <c r="E82" s="13">
        <v>0</v>
      </c>
      <c r="F82" s="13">
        <v>0</v>
      </c>
      <c r="G82" s="13">
        <v>0</v>
      </c>
      <c r="H82" s="13">
        <f t="shared" si="24"/>
        <v>0</v>
      </c>
      <c r="I82" s="14">
        <v>0</v>
      </c>
      <c r="J82" s="7"/>
    </row>
    <row r="83" spans="1:10" ht="15.75" x14ac:dyDescent="0.25">
      <c r="A83" s="41"/>
      <c r="B83" s="38"/>
      <c r="C83" s="36"/>
      <c r="D83" s="7" t="s">
        <v>20</v>
      </c>
      <c r="E83" s="13">
        <v>22553.5</v>
      </c>
      <c r="F83" s="13">
        <v>22553.5</v>
      </c>
      <c r="G83" s="13">
        <v>22553.5</v>
      </c>
      <c r="H83" s="13">
        <f t="shared" si="24"/>
        <v>0</v>
      </c>
      <c r="I83" s="14">
        <f t="shared" si="25"/>
        <v>1</v>
      </c>
      <c r="J83" s="28"/>
    </row>
    <row r="84" spans="1:10" ht="31.5" x14ac:dyDescent="0.25">
      <c r="A84" s="42"/>
      <c r="B84" s="39"/>
      <c r="C84" s="36"/>
      <c r="D84" s="7" t="s">
        <v>21</v>
      </c>
      <c r="E84" s="13">
        <v>0</v>
      </c>
      <c r="F84" s="13">
        <v>0</v>
      </c>
      <c r="G84" s="13">
        <v>0</v>
      </c>
      <c r="H84" s="13">
        <f t="shared" si="24"/>
        <v>0</v>
      </c>
      <c r="I84" s="14">
        <v>0</v>
      </c>
      <c r="J84" s="7"/>
    </row>
    <row r="85" spans="1:10" ht="14.25" customHeight="1" x14ac:dyDescent="0.25">
      <c r="A85" s="63" t="s">
        <v>41</v>
      </c>
      <c r="B85" s="60" t="s">
        <v>44</v>
      </c>
      <c r="C85" s="36" t="s">
        <v>33</v>
      </c>
      <c r="D85" s="7" t="s">
        <v>17</v>
      </c>
      <c r="E85" s="11">
        <f>SUM(E86:E89)</f>
        <v>0</v>
      </c>
      <c r="F85" s="11">
        <f t="shared" ref="F85:G85" si="26">SUM(F86:F89)</f>
        <v>0</v>
      </c>
      <c r="G85" s="11">
        <f t="shared" si="26"/>
        <v>0</v>
      </c>
      <c r="H85" s="11">
        <f t="shared" ref="H85:H89" si="27">SUM(G85-F85)</f>
        <v>0</v>
      </c>
      <c r="I85" s="12">
        <v>0</v>
      </c>
      <c r="J85" s="7"/>
    </row>
    <row r="86" spans="1:10" ht="15.75" x14ac:dyDescent="0.25">
      <c r="A86" s="64"/>
      <c r="B86" s="61"/>
      <c r="C86" s="36"/>
      <c r="D86" s="7" t="s">
        <v>18</v>
      </c>
      <c r="E86" s="13">
        <v>0</v>
      </c>
      <c r="F86" s="13">
        <v>0</v>
      </c>
      <c r="G86" s="13">
        <v>0</v>
      </c>
      <c r="H86" s="13">
        <f t="shared" si="27"/>
        <v>0</v>
      </c>
      <c r="I86" s="14">
        <v>0</v>
      </c>
      <c r="J86" s="7"/>
    </row>
    <row r="87" spans="1:10" ht="51" customHeight="1" x14ac:dyDescent="0.25">
      <c r="A87" s="64"/>
      <c r="B87" s="61"/>
      <c r="C87" s="36"/>
      <c r="D87" s="7" t="s">
        <v>19</v>
      </c>
      <c r="E87" s="13">
        <v>0</v>
      </c>
      <c r="F87" s="13">
        <v>0</v>
      </c>
      <c r="G87" s="13">
        <v>0</v>
      </c>
      <c r="H87" s="13">
        <f t="shared" si="27"/>
        <v>0</v>
      </c>
      <c r="I87" s="14">
        <v>0</v>
      </c>
      <c r="J87" s="7"/>
    </row>
    <row r="88" spans="1:10" ht="30.75" customHeight="1" x14ac:dyDescent="0.25">
      <c r="A88" s="64"/>
      <c r="B88" s="61"/>
      <c r="C88" s="36"/>
      <c r="D88" s="7" t="s">
        <v>20</v>
      </c>
      <c r="E88" s="13">
        <v>0</v>
      </c>
      <c r="F88" s="13">
        <v>0</v>
      </c>
      <c r="G88" s="13">
        <v>0</v>
      </c>
      <c r="H88" s="13">
        <f t="shared" si="27"/>
        <v>0</v>
      </c>
      <c r="I88" s="14">
        <v>0</v>
      </c>
      <c r="J88" s="7"/>
    </row>
    <row r="89" spans="1:10" ht="31.5" x14ac:dyDescent="0.25">
      <c r="A89" s="64"/>
      <c r="B89" s="61"/>
      <c r="C89" s="36"/>
      <c r="D89" s="7" t="s">
        <v>21</v>
      </c>
      <c r="E89" s="13">
        <v>0</v>
      </c>
      <c r="F89" s="13">
        <v>0</v>
      </c>
      <c r="G89" s="13">
        <v>0</v>
      </c>
      <c r="H89" s="13">
        <f t="shared" si="27"/>
        <v>0</v>
      </c>
      <c r="I89" s="14">
        <v>0</v>
      </c>
      <c r="J89" s="7"/>
    </row>
    <row r="90" spans="1:10" ht="14.25" customHeight="1" x14ac:dyDescent="0.25">
      <c r="A90" s="64"/>
      <c r="B90" s="61"/>
      <c r="C90" s="60" t="s">
        <v>34</v>
      </c>
      <c r="D90" s="7" t="s">
        <v>17</v>
      </c>
      <c r="E90" s="11">
        <f>SUM(E91:E94)</f>
        <v>0</v>
      </c>
      <c r="F90" s="11">
        <f t="shared" ref="F90:G90" si="28">SUM(F91:F94)</f>
        <v>0</v>
      </c>
      <c r="G90" s="11">
        <f t="shared" si="28"/>
        <v>0</v>
      </c>
      <c r="H90" s="11">
        <f t="shared" ref="H90:H94" si="29">SUM(G90-F90)</f>
        <v>0</v>
      </c>
      <c r="I90" s="12">
        <v>0</v>
      </c>
      <c r="J90" s="7"/>
    </row>
    <row r="91" spans="1:10" ht="15.75" x14ac:dyDescent="0.25">
      <c r="A91" s="64"/>
      <c r="B91" s="61"/>
      <c r="C91" s="61"/>
      <c r="D91" s="7" t="s">
        <v>18</v>
      </c>
      <c r="E91" s="13">
        <v>0</v>
      </c>
      <c r="F91" s="13">
        <v>0</v>
      </c>
      <c r="G91" s="13">
        <v>0</v>
      </c>
      <c r="H91" s="13">
        <f t="shared" si="29"/>
        <v>0</v>
      </c>
      <c r="I91" s="14">
        <v>0</v>
      </c>
      <c r="J91" s="7"/>
    </row>
    <row r="92" spans="1:10" ht="50.25" customHeight="1" x14ac:dyDescent="0.25">
      <c r="A92" s="64"/>
      <c r="B92" s="61"/>
      <c r="C92" s="61"/>
      <c r="D92" s="7" t="s">
        <v>19</v>
      </c>
      <c r="E92" s="13">
        <v>0</v>
      </c>
      <c r="F92" s="13">
        <v>0</v>
      </c>
      <c r="G92" s="13">
        <v>0</v>
      </c>
      <c r="H92" s="13">
        <f t="shared" si="29"/>
        <v>0</v>
      </c>
      <c r="I92" s="14">
        <v>0</v>
      </c>
      <c r="J92" s="7"/>
    </row>
    <row r="93" spans="1:10" ht="30.75" customHeight="1" x14ac:dyDescent="0.25">
      <c r="A93" s="64"/>
      <c r="B93" s="61"/>
      <c r="C93" s="61"/>
      <c r="D93" s="7" t="s">
        <v>20</v>
      </c>
      <c r="E93" s="13">
        <v>0</v>
      </c>
      <c r="F93" s="13">
        <v>0</v>
      </c>
      <c r="G93" s="13">
        <v>0</v>
      </c>
      <c r="H93" s="13">
        <f t="shared" si="29"/>
        <v>0</v>
      </c>
      <c r="I93" s="14">
        <v>0</v>
      </c>
      <c r="J93" s="7"/>
    </row>
    <row r="94" spans="1:10" ht="31.5" x14ac:dyDescent="0.25">
      <c r="A94" s="65"/>
      <c r="B94" s="62"/>
      <c r="C94" s="62"/>
      <c r="D94" s="7" t="s">
        <v>21</v>
      </c>
      <c r="E94" s="13">
        <v>0</v>
      </c>
      <c r="F94" s="13">
        <v>0</v>
      </c>
      <c r="G94" s="13">
        <v>0</v>
      </c>
      <c r="H94" s="13">
        <f t="shared" si="29"/>
        <v>0</v>
      </c>
      <c r="I94" s="14">
        <v>0</v>
      </c>
      <c r="J94" s="7"/>
    </row>
    <row r="95" spans="1:10" ht="14.25" customHeight="1" x14ac:dyDescent="0.25">
      <c r="A95" s="63" t="s">
        <v>42</v>
      </c>
      <c r="B95" s="44" t="s">
        <v>66</v>
      </c>
      <c r="C95" s="36" t="s">
        <v>33</v>
      </c>
      <c r="D95" s="7" t="s">
        <v>17</v>
      </c>
      <c r="E95" s="11">
        <f>SUM(E96:E99)</f>
        <v>0</v>
      </c>
      <c r="F95" s="11">
        <f t="shared" ref="F95:G95" si="30">SUM(F96:F99)</f>
        <v>0</v>
      </c>
      <c r="G95" s="11">
        <f t="shared" si="30"/>
        <v>0</v>
      </c>
      <c r="H95" s="11">
        <f t="shared" ref="H95:H99" si="31">SUM(G95-F95)</f>
        <v>0</v>
      </c>
      <c r="I95" s="12">
        <v>0</v>
      </c>
      <c r="J95" s="7"/>
    </row>
    <row r="96" spans="1:10" ht="15.75" x14ac:dyDescent="0.25">
      <c r="A96" s="64"/>
      <c r="B96" s="44"/>
      <c r="C96" s="36"/>
      <c r="D96" s="7" t="s">
        <v>18</v>
      </c>
      <c r="E96" s="13">
        <v>0</v>
      </c>
      <c r="F96" s="13">
        <v>0</v>
      </c>
      <c r="G96" s="13">
        <v>0</v>
      </c>
      <c r="H96" s="13">
        <f t="shared" si="31"/>
        <v>0</v>
      </c>
      <c r="I96" s="14">
        <v>0</v>
      </c>
      <c r="J96" s="7"/>
    </row>
    <row r="97" spans="1:10" ht="54" customHeight="1" x14ac:dyDescent="0.25">
      <c r="A97" s="64"/>
      <c r="B97" s="44"/>
      <c r="C97" s="36"/>
      <c r="D97" s="7" t="s">
        <v>19</v>
      </c>
      <c r="E97" s="13">
        <v>0</v>
      </c>
      <c r="F97" s="13">
        <v>0</v>
      </c>
      <c r="G97" s="13">
        <v>0</v>
      </c>
      <c r="H97" s="13">
        <f t="shared" si="31"/>
        <v>0</v>
      </c>
      <c r="I97" s="14">
        <v>0</v>
      </c>
      <c r="J97" s="7"/>
    </row>
    <row r="98" spans="1:10" ht="30.75" customHeight="1" x14ac:dyDescent="0.25">
      <c r="A98" s="64"/>
      <c r="B98" s="44"/>
      <c r="C98" s="36"/>
      <c r="D98" s="7" t="s">
        <v>20</v>
      </c>
      <c r="E98" s="13">
        <v>0</v>
      </c>
      <c r="F98" s="13">
        <v>0</v>
      </c>
      <c r="G98" s="13">
        <v>0</v>
      </c>
      <c r="H98" s="13">
        <f t="shared" si="31"/>
        <v>0</v>
      </c>
      <c r="I98" s="14">
        <v>0</v>
      </c>
      <c r="J98" s="7"/>
    </row>
    <row r="99" spans="1:10" ht="31.5" x14ac:dyDescent="0.25">
      <c r="A99" s="65"/>
      <c r="B99" s="44"/>
      <c r="C99" s="36"/>
      <c r="D99" s="7" t="s">
        <v>21</v>
      </c>
      <c r="E99" s="13">
        <v>0</v>
      </c>
      <c r="F99" s="13">
        <v>0</v>
      </c>
      <c r="G99" s="13">
        <v>0</v>
      </c>
      <c r="H99" s="13">
        <f t="shared" si="31"/>
        <v>0</v>
      </c>
      <c r="I99" s="14">
        <v>0</v>
      </c>
      <c r="J99" s="7"/>
    </row>
    <row r="100" spans="1:10" ht="14.25" customHeight="1" x14ac:dyDescent="0.25">
      <c r="A100" s="43" t="s">
        <v>43</v>
      </c>
      <c r="B100" s="44" t="s">
        <v>67</v>
      </c>
      <c r="C100" s="36" t="s">
        <v>33</v>
      </c>
      <c r="D100" s="7" t="s">
        <v>17</v>
      </c>
      <c r="E100" s="11">
        <f>SUM(E101:E104)</f>
        <v>0</v>
      </c>
      <c r="F100" s="11">
        <f t="shared" ref="F100:G100" si="32">SUM(F101:F104)</f>
        <v>0</v>
      </c>
      <c r="G100" s="11">
        <f t="shared" si="32"/>
        <v>0</v>
      </c>
      <c r="H100" s="11">
        <f t="shared" ref="H100:H110" si="33">SUM(G100-F100)</f>
        <v>0</v>
      </c>
      <c r="I100" s="12">
        <v>0</v>
      </c>
      <c r="J100" s="7"/>
    </row>
    <row r="101" spans="1:10" ht="15.75" x14ac:dyDescent="0.25">
      <c r="A101" s="43"/>
      <c r="B101" s="44"/>
      <c r="C101" s="36"/>
      <c r="D101" s="7" t="s">
        <v>18</v>
      </c>
      <c r="E101" s="13">
        <v>0</v>
      </c>
      <c r="F101" s="13">
        <v>0</v>
      </c>
      <c r="G101" s="13">
        <v>0</v>
      </c>
      <c r="H101" s="13">
        <f t="shared" si="33"/>
        <v>0</v>
      </c>
      <c r="I101" s="14">
        <v>0</v>
      </c>
      <c r="J101" s="7"/>
    </row>
    <row r="102" spans="1:10" ht="57.75" customHeight="1" x14ac:dyDescent="0.25">
      <c r="A102" s="43"/>
      <c r="B102" s="44"/>
      <c r="C102" s="36"/>
      <c r="D102" s="7" t="s">
        <v>19</v>
      </c>
      <c r="E102" s="13">
        <v>0</v>
      </c>
      <c r="F102" s="13">
        <v>0</v>
      </c>
      <c r="G102" s="13">
        <v>0</v>
      </c>
      <c r="H102" s="13">
        <f t="shared" si="33"/>
        <v>0</v>
      </c>
      <c r="I102" s="14">
        <v>0</v>
      </c>
      <c r="J102" s="7"/>
    </row>
    <row r="103" spans="1:10" ht="30.75" customHeight="1" x14ac:dyDescent="0.25">
      <c r="A103" s="43"/>
      <c r="B103" s="44"/>
      <c r="C103" s="36"/>
      <c r="D103" s="7" t="s">
        <v>20</v>
      </c>
      <c r="E103" s="13">
        <v>0</v>
      </c>
      <c r="F103" s="13">
        <v>0</v>
      </c>
      <c r="G103" s="13">
        <v>0</v>
      </c>
      <c r="H103" s="13">
        <f t="shared" si="33"/>
        <v>0</v>
      </c>
      <c r="I103" s="14">
        <v>0</v>
      </c>
      <c r="J103" s="7"/>
    </row>
    <row r="104" spans="1:10" ht="31.5" x14ac:dyDescent="0.25">
      <c r="A104" s="43"/>
      <c r="B104" s="44"/>
      <c r="C104" s="36"/>
      <c r="D104" s="7" t="s">
        <v>21</v>
      </c>
      <c r="E104" s="13">
        <v>0</v>
      </c>
      <c r="F104" s="13">
        <v>0</v>
      </c>
      <c r="G104" s="13">
        <v>0</v>
      </c>
      <c r="H104" s="13">
        <f t="shared" si="33"/>
        <v>0</v>
      </c>
      <c r="I104" s="14">
        <v>0</v>
      </c>
      <c r="J104" s="7"/>
    </row>
    <row r="105" spans="1:10" ht="14.25" customHeight="1" x14ac:dyDescent="0.25">
      <c r="A105" s="43" t="s">
        <v>60</v>
      </c>
      <c r="B105" s="44" t="s">
        <v>61</v>
      </c>
      <c r="C105" s="36" t="s">
        <v>34</v>
      </c>
      <c r="D105" s="7" t="s">
        <v>17</v>
      </c>
      <c r="E105" s="11">
        <f>SUM(E106:E109)</f>
        <v>0</v>
      </c>
      <c r="F105" s="11">
        <f t="shared" ref="F105:G105" si="34">SUM(F106:F109)</f>
        <v>0</v>
      </c>
      <c r="G105" s="11">
        <f t="shared" si="34"/>
        <v>0</v>
      </c>
      <c r="H105" s="11">
        <f t="shared" ref="H105:H109" si="35">SUM(G105-F105)</f>
        <v>0</v>
      </c>
      <c r="I105" s="12">
        <v>0</v>
      </c>
      <c r="J105" s="7"/>
    </row>
    <row r="106" spans="1:10" ht="15.75" x14ac:dyDescent="0.25">
      <c r="A106" s="43"/>
      <c r="B106" s="44"/>
      <c r="C106" s="36"/>
      <c r="D106" s="7" t="s">
        <v>18</v>
      </c>
      <c r="E106" s="13">
        <v>0</v>
      </c>
      <c r="F106" s="13">
        <v>0</v>
      </c>
      <c r="G106" s="13">
        <v>0</v>
      </c>
      <c r="H106" s="13">
        <f t="shared" si="35"/>
        <v>0</v>
      </c>
      <c r="I106" s="14">
        <v>0</v>
      </c>
      <c r="J106" s="7"/>
    </row>
    <row r="107" spans="1:10" ht="51" customHeight="1" x14ac:dyDescent="0.25">
      <c r="A107" s="43"/>
      <c r="B107" s="44"/>
      <c r="C107" s="36"/>
      <c r="D107" s="7" t="s">
        <v>19</v>
      </c>
      <c r="E107" s="13">
        <v>0</v>
      </c>
      <c r="F107" s="13">
        <v>0</v>
      </c>
      <c r="G107" s="13">
        <v>0</v>
      </c>
      <c r="H107" s="13">
        <f t="shared" si="35"/>
        <v>0</v>
      </c>
      <c r="I107" s="14">
        <v>0</v>
      </c>
      <c r="J107" s="7"/>
    </row>
    <row r="108" spans="1:10" ht="30.75" customHeight="1" x14ac:dyDescent="0.25">
      <c r="A108" s="43"/>
      <c r="B108" s="44"/>
      <c r="C108" s="36"/>
      <c r="D108" s="7" t="s">
        <v>20</v>
      </c>
      <c r="E108" s="13">
        <v>0</v>
      </c>
      <c r="F108" s="13">
        <v>0</v>
      </c>
      <c r="G108" s="13">
        <v>0</v>
      </c>
      <c r="H108" s="13">
        <f t="shared" si="35"/>
        <v>0</v>
      </c>
      <c r="I108" s="14">
        <v>0</v>
      </c>
      <c r="J108" s="7"/>
    </row>
    <row r="109" spans="1:10" ht="31.5" x14ac:dyDescent="0.25">
      <c r="A109" s="43"/>
      <c r="B109" s="44"/>
      <c r="C109" s="36"/>
      <c r="D109" s="7" t="s">
        <v>21</v>
      </c>
      <c r="E109" s="13">
        <v>0</v>
      </c>
      <c r="F109" s="13">
        <v>0</v>
      </c>
      <c r="G109" s="13">
        <v>0</v>
      </c>
      <c r="H109" s="13">
        <f t="shared" si="35"/>
        <v>0</v>
      </c>
      <c r="I109" s="14">
        <v>0</v>
      </c>
      <c r="J109" s="7"/>
    </row>
    <row r="110" spans="1:10" ht="15" customHeight="1" x14ac:dyDescent="0.25">
      <c r="A110" s="69" t="s">
        <v>22</v>
      </c>
      <c r="B110" s="70"/>
      <c r="C110" s="75"/>
      <c r="D110" s="10" t="s">
        <v>17</v>
      </c>
      <c r="E110" s="11">
        <f>SUM(E111:E114)</f>
        <v>1874531.2999999998</v>
      </c>
      <c r="F110" s="11">
        <f>SUM(F111:F114)</f>
        <v>1874568.0999999999</v>
      </c>
      <c r="G110" s="11">
        <f>SUM(G111:G114)</f>
        <v>1835350.7</v>
      </c>
      <c r="H110" s="11">
        <f t="shared" si="33"/>
        <v>-39217.399999999907</v>
      </c>
      <c r="I110" s="12">
        <f>SUM(G110/F110)*100%</f>
        <v>0.97907923430469135</v>
      </c>
      <c r="J110" s="7"/>
    </row>
    <row r="111" spans="1:10" ht="15.75" x14ac:dyDescent="0.25">
      <c r="A111" s="71"/>
      <c r="B111" s="72"/>
      <c r="C111" s="76"/>
      <c r="D111" s="7" t="s">
        <v>18</v>
      </c>
      <c r="E111" s="13">
        <f t="shared" ref="E111:H112" si="36">SUM(E15+E31+E36+E41+E46+E51+E56+E61+E66+E76+E81+E86+E91+E96+E101+E106)</f>
        <v>40558</v>
      </c>
      <c r="F111" s="13">
        <f t="shared" si="36"/>
        <v>40558</v>
      </c>
      <c r="G111" s="13">
        <f t="shared" si="36"/>
        <v>39993.199999999997</v>
      </c>
      <c r="H111" s="13">
        <f t="shared" si="36"/>
        <v>-564.80000000000291</v>
      </c>
      <c r="I111" s="14">
        <f t="shared" ref="I110:I114" si="37">SUM(G111/F111*100%)</f>
        <v>0.9860742640169633</v>
      </c>
      <c r="J111" s="7"/>
    </row>
    <row r="112" spans="1:10" ht="53.25" customHeight="1" x14ac:dyDescent="0.25">
      <c r="A112" s="71"/>
      <c r="B112" s="72"/>
      <c r="C112" s="76"/>
      <c r="D112" s="7" t="s">
        <v>19</v>
      </c>
      <c r="E112" s="13">
        <f t="shared" si="36"/>
        <v>1337896.5</v>
      </c>
      <c r="F112" s="13">
        <f t="shared" si="36"/>
        <v>1337896.5</v>
      </c>
      <c r="G112" s="13">
        <f t="shared" si="36"/>
        <v>1330797.1000000001</v>
      </c>
      <c r="H112" s="13">
        <f t="shared" si="36"/>
        <v>-7099.3999999999069</v>
      </c>
      <c r="I112" s="14">
        <f t="shared" si="37"/>
        <v>0.99469361045491944</v>
      </c>
      <c r="J112" s="7"/>
    </row>
    <row r="113" spans="1:10" ht="15.75" x14ac:dyDescent="0.25">
      <c r="A113" s="71"/>
      <c r="B113" s="72"/>
      <c r="C113" s="76"/>
      <c r="D113" s="7" t="s">
        <v>20</v>
      </c>
      <c r="E113" s="13">
        <f t="shared" ref="E113:H113" si="38">SUM(E17+E33+E38+E43+E48+E53+E58+E63+E68+E78+E83+E88+E93+E98+E103+E108+E73)</f>
        <v>377499.9</v>
      </c>
      <c r="F113" s="13">
        <f t="shared" si="38"/>
        <v>377499.9</v>
      </c>
      <c r="G113" s="13">
        <f t="shared" si="38"/>
        <v>372829.39999999997</v>
      </c>
      <c r="H113" s="13">
        <f t="shared" si="38"/>
        <v>-4670.5000000000027</v>
      </c>
      <c r="I113" s="14">
        <f t="shared" si="37"/>
        <v>0.98762781129213528</v>
      </c>
      <c r="J113" s="7"/>
    </row>
    <row r="114" spans="1:10" ht="31.5" x14ac:dyDescent="0.25">
      <c r="A114" s="73"/>
      <c r="B114" s="74"/>
      <c r="C114" s="77"/>
      <c r="D114" s="7" t="s">
        <v>21</v>
      </c>
      <c r="E114" s="13">
        <f>SUM(E18+E34+E39+E44+E49+E54+E59+E64+E69+E79+E84+E89+E94+E99+E104+E109)</f>
        <v>118576.9</v>
      </c>
      <c r="F114" s="13">
        <f>SUM(F18+F34+F39+F44+F49+F54+F59+F64+F69+F79+F84+F89+F94+F99+F104+F109)</f>
        <v>118613.7</v>
      </c>
      <c r="G114" s="13">
        <f>SUM(G18+G34+G39+G44+G49+G54+G59+G64+G69+G79+G84+G89+G94+G99+G104+G109)</f>
        <v>91731</v>
      </c>
      <c r="H114" s="13">
        <f>SUM(H18+H34+H39+H44+H49+H54+H59+H64+H69+H79+H84+H89+H94+H99+H104+H109)</f>
        <v>-26882.700000000012</v>
      </c>
      <c r="I114" s="14">
        <f t="shared" si="37"/>
        <v>0.77335923253384731</v>
      </c>
      <c r="J114" s="7"/>
    </row>
    <row r="115" spans="1:10" ht="15.75" x14ac:dyDescent="0.25">
      <c r="A115" s="53" t="s">
        <v>49</v>
      </c>
      <c r="B115" s="53"/>
      <c r="C115" s="7"/>
      <c r="D115" s="7"/>
      <c r="E115" s="13"/>
      <c r="F115" s="13"/>
      <c r="G115" s="13"/>
      <c r="H115" s="13"/>
      <c r="I115" s="14"/>
      <c r="J115" s="7"/>
    </row>
    <row r="116" spans="1:10" ht="15.75" x14ac:dyDescent="0.25">
      <c r="A116" s="44" t="s">
        <v>50</v>
      </c>
      <c r="B116" s="44"/>
      <c r="C116" s="53"/>
      <c r="D116" s="10" t="s">
        <v>17</v>
      </c>
      <c r="E116" s="11">
        <f>SUM(E117:E120)</f>
        <v>0</v>
      </c>
      <c r="F116" s="11">
        <f>SUM(F117:F120)</f>
        <v>0</v>
      </c>
      <c r="G116" s="11">
        <f>SUM(G117:G120)</f>
        <v>0</v>
      </c>
      <c r="H116" s="11">
        <f t="shared" si="14"/>
        <v>0</v>
      </c>
      <c r="I116" s="12">
        <v>0</v>
      </c>
      <c r="J116" s="7"/>
    </row>
    <row r="117" spans="1:10" ht="15.75" x14ac:dyDescent="0.25">
      <c r="A117" s="44"/>
      <c r="B117" s="44"/>
      <c r="C117" s="53"/>
      <c r="D117" s="7" t="s">
        <v>18</v>
      </c>
      <c r="E117" s="13">
        <f>SUM(E76+E91+E106)</f>
        <v>0</v>
      </c>
      <c r="F117" s="13">
        <f t="shared" ref="F117:G117" si="39">SUM(F76+F91+F106)</f>
        <v>0</v>
      </c>
      <c r="G117" s="13">
        <f t="shared" si="39"/>
        <v>0</v>
      </c>
      <c r="H117" s="13">
        <f t="shared" ref="H117:H121" si="40">SUM(G117-F117)</f>
        <v>0</v>
      </c>
      <c r="I117" s="14">
        <v>0</v>
      </c>
      <c r="J117" s="7"/>
    </row>
    <row r="118" spans="1:10" ht="53.25" customHeight="1" x14ac:dyDescent="0.25">
      <c r="A118" s="44"/>
      <c r="B118" s="44"/>
      <c r="C118" s="53"/>
      <c r="D118" s="7" t="s">
        <v>19</v>
      </c>
      <c r="E118" s="13">
        <f t="shared" ref="E118:G120" si="41">SUM(E77+E92+E107)</f>
        <v>0</v>
      </c>
      <c r="F118" s="13">
        <f t="shared" si="41"/>
        <v>0</v>
      </c>
      <c r="G118" s="13">
        <f t="shared" si="41"/>
        <v>0</v>
      </c>
      <c r="H118" s="13">
        <f>SUM(G118-F118)</f>
        <v>0</v>
      </c>
      <c r="I118" s="14">
        <v>0</v>
      </c>
      <c r="J118" s="7"/>
    </row>
    <row r="119" spans="1:10" ht="15.75" x14ac:dyDescent="0.25">
      <c r="A119" s="44"/>
      <c r="B119" s="44"/>
      <c r="C119" s="53"/>
      <c r="D119" s="7" t="s">
        <v>20</v>
      </c>
      <c r="E119" s="13">
        <f t="shared" si="41"/>
        <v>0</v>
      </c>
      <c r="F119" s="13">
        <f t="shared" si="41"/>
        <v>0</v>
      </c>
      <c r="G119" s="13">
        <f t="shared" si="41"/>
        <v>0</v>
      </c>
      <c r="H119" s="13">
        <f>SUM(G119-F119)</f>
        <v>0</v>
      </c>
      <c r="I119" s="14">
        <v>0</v>
      </c>
      <c r="J119" s="7"/>
    </row>
    <row r="120" spans="1:10" ht="31.5" x14ac:dyDescent="0.25">
      <c r="A120" s="44"/>
      <c r="B120" s="44"/>
      <c r="C120" s="53"/>
      <c r="D120" s="7" t="s">
        <v>21</v>
      </c>
      <c r="E120" s="13">
        <f t="shared" si="41"/>
        <v>0</v>
      </c>
      <c r="F120" s="13">
        <f t="shared" si="41"/>
        <v>0</v>
      </c>
      <c r="G120" s="13">
        <f t="shared" si="41"/>
        <v>0</v>
      </c>
      <c r="H120" s="13">
        <f t="shared" si="40"/>
        <v>0</v>
      </c>
      <c r="I120" s="14">
        <v>0</v>
      </c>
      <c r="J120" s="7"/>
    </row>
    <row r="121" spans="1:10" ht="15.75" x14ac:dyDescent="0.25">
      <c r="A121" s="44" t="s">
        <v>23</v>
      </c>
      <c r="B121" s="44"/>
      <c r="C121" s="53"/>
      <c r="D121" s="10" t="s">
        <v>17</v>
      </c>
      <c r="E121" s="11">
        <f>SUM(E122:E125)</f>
        <v>1874531.2999999998</v>
      </c>
      <c r="F121" s="11">
        <f t="shared" ref="F121:G121" si="42">SUM(F122:F125)</f>
        <v>1874568.0999999999</v>
      </c>
      <c r="G121" s="11">
        <f t="shared" si="42"/>
        <v>1835350.7</v>
      </c>
      <c r="H121" s="11">
        <f t="shared" si="40"/>
        <v>-39217.399999999907</v>
      </c>
      <c r="I121" s="12">
        <f t="shared" ref="I121:I125" si="43">SUM(G121/F121*100%)</f>
        <v>0.97907923430469135</v>
      </c>
      <c r="J121" s="7"/>
    </row>
    <row r="122" spans="1:10" ht="15.75" x14ac:dyDescent="0.25">
      <c r="A122" s="44"/>
      <c r="B122" s="44"/>
      <c r="C122" s="53"/>
      <c r="D122" s="7" t="s">
        <v>18</v>
      </c>
      <c r="E122" s="13">
        <f>SUM(E111-E117)</f>
        <v>40558</v>
      </c>
      <c r="F122" s="13">
        <f t="shared" ref="F122:H122" si="44">SUM(F111-F117)</f>
        <v>40558</v>
      </c>
      <c r="G122" s="13">
        <f t="shared" si="44"/>
        <v>39993.199999999997</v>
      </c>
      <c r="H122" s="13">
        <f t="shared" si="44"/>
        <v>-564.80000000000291</v>
      </c>
      <c r="I122" s="14">
        <f t="shared" si="43"/>
        <v>0.9860742640169633</v>
      </c>
      <c r="J122" s="7"/>
    </row>
    <row r="123" spans="1:10" ht="46.5" customHeight="1" x14ac:dyDescent="0.25">
      <c r="A123" s="44"/>
      <c r="B123" s="44"/>
      <c r="C123" s="53"/>
      <c r="D123" s="7" t="s">
        <v>19</v>
      </c>
      <c r="E123" s="13">
        <f t="shared" ref="E123:H125" si="45">SUM(E112-E118)</f>
        <v>1337896.5</v>
      </c>
      <c r="F123" s="13">
        <f t="shared" si="45"/>
        <v>1337896.5</v>
      </c>
      <c r="G123" s="13">
        <f t="shared" si="45"/>
        <v>1330797.1000000001</v>
      </c>
      <c r="H123" s="13">
        <f t="shared" si="45"/>
        <v>-7099.3999999999069</v>
      </c>
      <c r="I123" s="14">
        <f t="shared" si="43"/>
        <v>0.99469361045491944</v>
      </c>
      <c r="J123" s="7"/>
    </row>
    <row r="124" spans="1:10" ht="15.75" x14ac:dyDescent="0.25">
      <c r="A124" s="44"/>
      <c r="B124" s="44"/>
      <c r="C124" s="53"/>
      <c r="D124" s="7" t="s">
        <v>20</v>
      </c>
      <c r="E124" s="13">
        <f t="shared" si="45"/>
        <v>377499.9</v>
      </c>
      <c r="F124" s="13">
        <f t="shared" si="45"/>
        <v>377499.9</v>
      </c>
      <c r="G124" s="13">
        <f t="shared" si="45"/>
        <v>372829.39999999997</v>
      </c>
      <c r="H124" s="13">
        <f t="shared" si="45"/>
        <v>-4670.5000000000027</v>
      </c>
      <c r="I124" s="14">
        <f t="shared" si="43"/>
        <v>0.98762781129213528</v>
      </c>
      <c r="J124" s="7"/>
    </row>
    <row r="125" spans="1:10" ht="30.75" customHeight="1" x14ac:dyDescent="0.25">
      <c r="A125" s="44"/>
      <c r="B125" s="44"/>
      <c r="C125" s="53"/>
      <c r="D125" s="7" t="s">
        <v>21</v>
      </c>
      <c r="E125" s="13">
        <f t="shared" si="45"/>
        <v>118576.9</v>
      </c>
      <c r="F125" s="13">
        <f t="shared" si="45"/>
        <v>118613.7</v>
      </c>
      <c r="G125" s="13">
        <f t="shared" si="45"/>
        <v>91731</v>
      </c>
      <c r="H125" s="13">
        <f t="shared" si="45"/>
        <v>-26882.700000000012</v>
      </c>
      <c r="I125" s="14">
        <f t="shared" si="43"/>
        <v>0.77335923253384731</v>
      </c>
      <c r="J125" s="7"/>
    </row>
    <row r="126" spans="1:10" ht="15.75" x14ac:dyDescent="0.25">
      <c r="A126" s="53" t="s">
        <v>49</v>
      </c>
      <c r="B126" s="53"/>
      <c r="C126" s="7"/>
      <c r="D126" s="7"/>
      <c r="E126" s="13"/>
      <c r="F126" s="13"/>
      <c r="G126" s="13"/>
      <c r="H126" s="13"/>
      <c r="I126" s="14"/>
      <c r="J126" s="7"/>
    </row>
    <row r="127" spans="1:10" ht="15.75" x14ac:dyDescent="0.25">
      <c r="A127" s="53" t="s">
        <v>46</v>
      </c>
      <c r="B127" s="53"/>
      <c r="C127" s="53" t="s">
        <v>33</v>
      </c>
      <c r="D127" s="10" t="s">
        <v>17</v>
      </c>
      <c r="E127" s="11">
        <f>SUM(E128:E131)</f>
        <v>1851977.7999999998</v>
      </c>
      <c r="F127" s="11">
        <f t="shared" ref="F127:G127" si="46">SUM(F128:F131)</f>
        <v>1852014.5999999999</v>
      </c>
      <c r="G127" s="11">
        <f t="shared" si="46"/>
        <v>1812797.2</v>
      </c>
      <c r="H127" s="11">
        <f t="shared" ref="H127:H137" si="47">SUM(G127-F127)</f>
        <v>-39217.399999999907</v>
      </c>
      <c r="I127" s="12">
        <f t="shared" ref="I127:I140" si="48">SUM(G127/F127*100%)</f>
        <v>0.97882446499071885</v>
      </c>
      <c r="J127" s="7"/>
    </row>
    <row r="128" spans="1:10" ht="15.75" x14ac:dyDescent="0.25">
      <c r="A128" s="53"/>
      <c r="B128" s="53"/>
      <c r="C128" s="53"/>
      <c r="D128" s="7" t="s">
        <v>18</v>
      </c>
      <c r="E128" s="13">
        <f t="shared" ref="E128:H131" si="49">SUM(E111-E117-E81-E61)</f>
        <v>40558</v>
      </c>
      <c r="F128" s="13">
        <f t="shared" si="49"/>
        <v>40558</v>
      </c>
      <c r="G128" s="13">
        <f t="shared" si="49"/>
        <v>39993.199999999997</v>
      </c>
      <c r="H128" s="13">
        <f t="shared" si="49"/>
        <v>-564.80000000000291</v>
      </c>
      <c r="I128" s="14">
        <f t="shared" si="48"/>
        <v>0.9860742640169633</v>
      </c>
      <c r="J128" s="7"/>
    </row>
    <row r="129" spans="1:10" ht="31.5" x14ac:dyDescent="0.25">
      <c r="A129" s="53"/>
      <c r="B129" s="53"/>
      <c r="C129" s="53"/>
      <c r="D129" s="7" t="s">
        <v>19</v>
      </c>
      <c r="E129" s="13">
        <f t="shared" si="49"/>
        <v>1337896.5</v>
      </c>
      <c r="F129" s="13">
        <f t="shared" si="49"/>
        <v>1337896.5</v>
      </c>
      <c r="G129" s="13">
        <f t="shared" si="49"/>
        <v>1330797.1000000001</v>
      </c>
      <c r="H129" s="13">
        <f t="shared" si="49"/>
        <v>-7099.3999999999069</v>
      </c>
      <c r="I129" s="14">
        <f t="shared" si="48"/>
        <v>0.99469361045491944</v>
      </c>
      <c r="J129" s="7"/>
    </row>
    <row r="130" spans="1:10" ht="15.75" x14ac:dyDescent="0.25">
      <c r="A130" s="53"/>
      <c r="B130" s="53"/>
      <c r="C130" s="53"/>
      <c r="D130" s="7" t="s">
        <v>20</v>
      </c>
      <c r="E130" s="13">
        <f t="shared" si="49"/>
        <v>354946.4</v>
      </c>
      <c r="F130" s="13">
        <f t="shared" si="49"/>
        <v>354946.4</v>
      </c>
      <c r="G130" s="13">
        <f t="shared" si="49"/>
        <v>350275.89999999997</v>
      </c>
      <c r="H130" s="13">
        <f t="shared" si="49"/>
        <v>-4670.5000000000027</v>
      </c>
      <c r="I130" s="14">
        <f t="shared" si="48"/>
        <v>0.98684167525012212</v>
      </c>
      <c r="J130" s="7"/>
    </row>
    <row r="131" spans="1:10" ht="31.5" x14ac:dyDescent="0.25">
      <c r="A131" s="53"/>
      <c r="B131" s="53"/>
      <c r="C131" s="53"/>
      <c r="D131" s="7" t="s">
        <v>21</v>
      </c>
      <c r="E131" s="13">
        <f t="shared" si="49"/>
        <v>118576.9</v>
      </c>
      <c r="F131" s="13">
        <f t="shared" si="49"/>
        <v>118613.7</v>
      </c>
      <c r="G131" s="13">
        <f t="shared" si="49"/>
        <v>91731</v>
      </c>
      <c r="H131" s="13">
        <f t="shared" si="49"/>
        <v>-26882.700000000012</v>
      </c>
      <c r="I131" s="14">
        <f t="shared" si="48"/>
        <v>0.77335923253384731</v>
      </c>
      <c r="J131" s="7"/>
    </row>
    <row r="132" spans="1:10" ht="15.75" x14ac:dyDescent="0.25">
      <c r="A132" s="53" t="s">
        <v>47</v>
      </c>
      <c r="B132" s="53"/>
      <c r="C132" s="53" t="s">
        <v>34</v>
      </c>
      <c r="D132" s="10" t="s">
        <v>17</v>
      </c>
      <c r="E132" s="11">
        <f>SUM(E133:E136)</f>
        <v>0</v>
      </c>
      <c r="F132" s="11">
        <f t="shared" ref="F132:G132" si="50">SUM(F133:F136)</f>
        <v>0</v>
      </c>
      <c r="G132" s="11">
        <f t="shared" si="50"/>
        <v>0</v>
      </c>
      <c r="H132" s="11">
        <f t="shared" ref="H132" si="51">SUM(G132-F132)</f>
        <v>0</v>
      </c>
      <c r="I132" s="12">
        <v>0</v>
      </c>
      <c r="J132" s="7"/>
    </row>
    <row r="133" spans="1:10" ht="15.75" x14ac:dyDescent="0.25">
      <c r="A133" s="53"/>
      <c r="B133" s="53"/>
      <c r="C133" s="53"/>
      <c r="D133" s="7" t="s">
        <v>18</v>
      </c>
      <c r="E133" s="13">
        <f>SUM(E76+E91+E106)</f>
        <v>0</v>
      </c>
      <c r="F133" s="13">
        <f t="shared" ref="F133:H133" si="52">SUM(F76+F91+F106)</f>
        <v>0</v>
      </c>
      <c r="G133" s="13">
        <f t="shared" si="52"/>
        <v>0</v>
      </c>
      <c r="H133" s="13">
        <f t="shared" si="52"/>
        <v>0</v>
      </c>
      <c r="I133" s="14">
        <v>0</v>
      </c>
      <c r="J133" s="7"/>
    </row>
    <row r="134" spans="1:10" ht="31.5" x14ac:dyDescent="0.25">
      <c r="A134" s="53"/>
      <c r="B134" s="53"/>
      <c r="C134" s="53"/>
      <c r="D134" s="7" t="s">
        <v>19</v>
      </c>
      <c r="E134" s="13">
        <f t="shared" ref="E134:H136" si="53">SUM(E77+E92+E107)</f>
        <v>0</v>
      </c>
      <c r="F134" s="13">
        <f t="shared" si="53"/>
        <v>0</v>
      </c>
      <c r="G134" s="13">
        <f t="shared" si="53"/>
        <v>0</v>
      </c>
      <c r="H134" s="13">
        <f t="shared" si="53"/>
        <v>0</v>
      </c>
      <c r="I134" s="14">
        <v>0</v>
      </c>
      <c r="J134" s="7"/>
    </row>
    <row r="135" spans="1:10" ht="15.75" x14ac:dyDescent="0.25">
      <c r="A135" s="53"/>
      <c r="B135" s="53"/>
      <c r="C135" s="53"/>
      <c r="D135" s="7" t="s">
        <v>20</v>
      </c>
      <c r="E135" s="13">
        <f t="shared" si="53"/>
        <v>0</v>
      </c>
      <c r="F135" s="13">
        <f t="shared" si="53"/>
        <v>0</v>
      </c>
      <c r="G135" s="13">
        <f t="shared" si="53"/>
        <v>0</v>
      </c>
      <c r="H135" s="13">
        <f t="shared" si="53"/>
        <v>0</v>
      </c>
      <c r="I135" s="14">
        <v>0</v>
      </c>
      <c r="J135" s="7"/>
    </row>
    <row r="136" spans="1:10" ht="31.5" x14ac:dyDescent="0.25">
      <c r="A136" s="53"/>
      <c r="B136" s="53"/>
      <c r="C136" s="53"/>
      <c r="D136" s="7" t="s">
        <v>21</v>
      </c>
      <c r="E136" s="13">
        <f t="shared" si="53"/>
        <v>0</v>
      </c>
      <c r="F136" s="13">
        <f t="shared" si="53"/>
        <v>0</v>
      </c>
      <c r="G136" s="13">
        <f t="shared" si="53"/>
        <v>0</v>
      </c>
      <c r="H136" s="13">
        <f t="shared" si="53"/>
        <v>0</v>
      </c>
      <c r="I136" s="14">
        <v>0</v>
      </c>
      <c r="J136" s="7"/>
    </row>
    <row r="137" spans="1:10" ht="15.75" x14ac:dyDescent="0.25">
      <c r="A137" s="53" t="s">
        <v>48</v>
      </c>
      <c r="B137" s="53"/>
      <c r="C137" s="53" t="s">
        <v>45</v>
      </c>
      <c r="D137" s="10" t="s">
        <v>17</v>
      </c>
      <c r="E137" s="11">
        <f>SUM(E138:E141)</f>
        <v>22553.5</v>
      </c>
      <c r="F137" s="11">
        <f t="shared" ref="F137:G137" si="54">SUM(F138:F141)</f>
        <v>22553.5</v>
      </c>
      <c r="G137" s="11">
        <f t="shared" si="54"/>
        <v>22553.5</v>
      </c>
      <c r="H137" s="11">
        <f t="shared" si="47"/>
        <v>0</v>
      </c>
      <c r="I137" s="12">
        <f>SUM(G137/F137*100%)</f>
        <v>1</v>
      </c>
      <c r="J137" s="7"/>
    </row>
    <row r="138" spans="1:10" ht="15.75" x14ac:dyDescent="0.25">
      <c r="A138" s="53"/>
      <c r="B138" s="53"/>
      <c r="C138" s="53"/>
      <c r="D138" s="7" t="s">
        <v>18</v>
      </c>
      <c r="E138" s="13">
        <f t="shared" ref="E138:H141" si="55">SUM(E61+E81)</f>
        <v>0</v>
      </c>
      <c r="F138" s="13">
        <f t="shared" si="55"/>
        <v>0</v>
      </c>
      <c r="G138" s="13">
        <f t="shared" si="55"/>
        <v>0</v>
      </c>
      <c r="H138" s="13">
        <f t="shared" si="55"/>
        <v>0</v>
      </c>
      <c r="I138" s="14">
        <v>0</v>
      </c>
      <c r="J138" s="7"/>
    </row>
    <row r="139" spans="1:10" ht="31.5" x14ac:dyDescent="0.25">
      <c r="A139" s="53"/>
      <c r="B139" s="53"/>
      <c r="C139" s="53"/>
      <c r="D139" s="7" t="s">
        <v>19</v>
      </c>
      <c r="E139" s="13">
        <f t="shared" si="55"/>
        <v>0</v>
      </c>
      <c r="F139" s="13">
        <f t="shared" si="55"/>
        <v>0</v>
      </c>
      <c r="G139" s="13">
        <f t="shared" si="55"/>
        <v>0</v>
      </c>
      <c r="H139" s="13">
        <f t="shared" si="55"/>
        <v>0</v>
      </c>
      <c r="I139" s="14">
        <v>0</v>
      </c>
      <c r="J139" s="7"/>
    </row>
    <row r="140" spans="1:10" ht="15.75" x14ac:dyDescent="0.25">
      <c r="A140" s="53"/>
      <c r="B140" s="53"/>
      <c r="C140" s="53"/>
      <c r="D140" s="7" t="s">
        <v>20</v>
      </c>
      <c r="E140" s="13">
        <f t="shared" si="55"/>
        <v>22553.5</v>
      </c>
      <c r="F140" s="13">
        <f t="shared" si="55"/>
        <v>22553.5</v>
      </c>
      <c r="G140" s="13">
        <f t="shared" si="55"/>
        <v>22553.5</v>
      </c>
      <c r="H140" s="13">
        <f t="shared" si="55"/>
        <v>0</v>
      </c>
      <c r="I140" s="14">
        <f t="shared" si="48"/>
        <v>1</v>
      </c>
      <c r="J140" s="7"/>
    </row>
    <row r="141" spans="1:10" ht="31.5" x14ac:dyDescent="0.25">
      <c r="A141" s="53"/>
      <c r="B141" s="53"/>
      <c r="C141" s="53"/>
      <c r="D141" s="7" t="s">
        <v>21</v>
      </c>
      <c r="E141" s="13">
        <f t="shared" si="55"/>
        <v>0</v>
      </c>
      <c r="F141" s="13">
        <f t="shared" si="55"/>
        <v>0</v>
      </c>
      <c r="G141" s="13">
        <f t="shared" si="55"/>
        <v>0</v>
      </c>
      <c r="H141" s="13">
        <f t="shared" si="55"/>
        <v>0</v>
      </c>
      <c r="I141" s="14">
        <v>0</v>
      </c>
      <c r="J141" s="7"/>
    </row>
    <row r="142" spans="1:10" ht="15.75" x14ac:dyDescent="0.25">
      <c r="A142" s="25"/>
      <c r="B142" s="18"/>
      <c r="C142" s="18"/>
      <c r="D142" s="18"/>
      <c r="E142" s="18"/>
      <c r="F142" s="18"/>
      <c r="G142" s="18"/>
      <c r="H142" s="18"/>
      <c r="I142" s="18"/>
      <c r="J142" s="18"/>
    </row>
    <row r="143" spans="1:10" ht="15.75" x14ac:dyDescent="0.25">
      <c r="A143" s="35" t="s">
        <v>24</v>
      </c>
      <c r="B143" s="35"/>
      <c r="C143" s="35"/>
      <c r="D143" s="18"/>
      <c r="E143" s="18"/>
      <c r="F143" s="18"/>
      <c r="G143" s="18"/>
      <c r="H143" s="18"/>
      <c r="I143" s="18"/>
      <c r="J143" s="18"/>
    </row>
    <row r="144" spans="1:10" ht="4.5" customHeight="1" x14ac:dyDescent="0.25">
      <c r="A144" s="26"/>
      <c r="B144" s="26"/>
      <c r="C144" s="26"/>
      <c r="D144" s="18"/>
      <c r="E144" s="18"/>
      <c r="F144" s="18"/>
      <c r="G144" s="18"/>
      <c r="H144" s="18"/>
      <c r="I144" s="18"/>
      <c r="J144" s="18"/>
    </row>
    <row r="145" spans="1:10" ht="15.75" x14ac:dyDescent="0.25">
      <c r="A145" s="35" t="s">
        <v>39</v>
      </c>
      <c r="B145" s="35"/>
      <c r="C145" s="35"/>
      <c r="D145" s="35"/>
      <c r="E145" s="35"/>
      <c r="F145" s="35"/>
      <c r="G145" s="35"/>
      <c r="H145" s="35"/>
      <c r="I145" s="35"/>
      <c r="J145" s="35"/>
    </row>
    <row r="146" spans="1:10" ht="15.75" x14ac:dyDescent="0.25">
      <c r="A146" s="35" t="s">
        <v>37</v>
      </c>
      <c r="B146" s="35"/>
      <c r="C146" s="35"/>
      <c r="D146" s="35"/>
      <c r="E146" s="35"/>
      <c r="F146" s="35"/>
      <c r="G146" s="35"/>
      <c r="H146" s="35"/>
      <c r="I146" s="35"/>
      <c r="J146" s="35"/>
    </row>
    <row r="147" spans="1:10" ht="15.75" x14ac:dyDescent="0.25">
      <c r="A147" s="35" t="s">
        <v>38</v>
      </c>
      <c r="B147" s="35"/>
      <c r="C147" s="35"/>
      <c r="D147" s="35"/>
      <c r="E147" s="35"/>
      <c r="F147" s="35"/>
      <c r="G147" s="35"/>
      <c r="H147" s="35"/>
      <c r="I147" s="35"/>
      <c r="J147" s="35"/>
    </row>
    <row r="148" spans="1:10" ht="15.75" x14ac:dyDescent="0.25">
      <c r="A148" s="34" t="s">
        <v>71</v>
      </c>
      <c r="B148" s="34"/>
      <c r="C148" s="34"/>
      <c r="D148" s="34"/>
      <c r="E148" s="34"/>
      <c r="F148" s="34"/>
      <c r="G148" s="34"/>
      <c r="H148" s="34"/>
      <c r="I148" s="34"/>
      <c r="J148" s="34"/>
    </row>
    <row r="149" spans="1:10" ht="15.75" x14ac:dyDescent="0.25">
      <c r="A149" s="34" t="s">
        <v>68</v>
      </c>
      <c r="B149" s="34"/>
      <c r="C149" s="34"/>
      <c r="D149" s="34"/>
      <c r="E149" s="34"/>
      <c r="F149" s="34"/>
      <c r="G149" s="34"/>
      <c r="H149" s="34"/>
      <c r="I149" s="34"/>
      <c r="J149" s="34"/>
    </row>
    <row r="150" spans="1:10" ht="15.75" x14ac:dyDescent="0.25">
      <c r="A150" s="19"/>
      <c r="B150" s="20"/>
      <c r="C150" s="20"/>
      <c r="D150" s="20"/>
      <c r="E150" s="19"/>
      <c r="F150" s="19"/>
      <c r="G150" s="20" t="s">
        <v>40</v>
      </c>
      <c r="H150" s="20"/>
      <c r="I150" s="20"/>
      <c r="J150" s="20"/>
    </row>
    <row r="151" spans="1:10" ht="15.75" x14ac:dyDescent="0.25">
      <c r="A151" s="18" t="s">
        <v>70</v>
      </c>
      <c r="B151" s="18"/>
      <c r="C151" s="18"/>
      <c r="D151" s="18"/>
      <c r="E151" s="18"/>
      <c r="F151" s="18"/>
      <c r="G151" s="18"/>
      <c r="H151" s="18"/>
      <c r="I151" s="18"/>
      <c r="J151" s="18"/>
    </row>
    <row r="152" spans="1:10" x14ac:dyDescent="0.25">
      <c r="A152" s="27"/>
      <c r="B152" s="1"/>
      <c r="C152" s="1"/>
      <c r="E152" s="1"/>
      <c r="F152" s="1"/>
    </row>
    <row r="153" spans="1:10" x14ac:dyDescent="0.25">
      <c r="A153" s="1"/>
      <c r="B153" s="1"/>
      <c r="C153" s="1"/>
      <c r="E153" s="1"/>
      <c r="F153" s="1"/>
    </row>
  </sheetData>
  <mergeCells count="88">
    <mergeCell ref="C55:C59"/>
    <mergeCell ref="A50:A54"/>
    <mergeCell ref="B95:B99"/>
    <mergeCell ref="B65:B69"/>
    <mergeCell ref="C60:C64"/>
    <mergeCell ref="A55:A64"/>
    <mergeCell ref="B55:B64"/>
    <mergeCell ref="C70:C74"/>
    <mergeCell ref="B40:B44"/>
    <mergeCell ref="A126:B126"/>
    <mergeCell ref="A127:B131"/>
    <mergeCell ref="C127:C131"/>
    <mergeCell ref="A115:B115"/>
    <mergeCell ref="A121:B125"/>
    <mergeCell ref="C121:C125"/>
    <mergeCell ref="A116:B120"/>
    <mergeCell ref="C116:C120"/>
    <mergeCell ref="C100:C104"/>
    <mergeCell ref="A100:A104"/>
    <mergeCell ref="B100:B104"/>
    <mergeCell ref="A110:B114"/>
    <mergeCell ref="C110:C114"/>
    <mergeCell ref="C85:C89"/>
    <mergeCell ref="A95:A99"/>
    <mergeCell ref="A30:A34"/>
    <mergeCell ref="C30:C34"/>
    <mergeCell ref="A35:A39"/>
    <mergeCell ref="C35:C39"/>
    <mergeCell ref="C90:C94"/>
    <mergeCell ref="A85:A94"/>
    <mergeCell ref="B85:B94"/>
    <mergeCell ref="C50:C54"/>
    <mergeCell ref="A40:A44"/>
    <mergeCell ref="C40:C44"/>
    <mergeCell ref="A45:A49"/>
    <mergeCell ref="C45:C49"/>
    <mergeCell ref="C65:C69"/>
    <mergeCell ref="B45:B49"/>
    <mergeCell ref="B50:B54"/>
    <mergeCell ref="A65:A69"/>
    <mergeCell ref="A7:J7"/>
    <mergeCell ref="A8:J8"/>
    <mergeCell ref="A9:J9"/>
    <mergeCell ref="B30:B34"/>
    <mergeCell ref="B35:B39"/>
    <mergeCell ref="I11:I12"/>
    <mergeCell ref="J11:J12"/>
    <mergeCell ref="D10:D12"/>
    <mergeCell ref="E10:E12"/>
    <mergeCell ref="F10:F12"/>
    <mergeCell ref="G10:G12"/>
    <mergeCell ref="H10:J10"/>
    <mergeCell ref="A10:A12"/>
    <mergeCell ref="B10:B12"/>
    <mergeCell ref="C10:C12"/>
    <mergeCell ref="A14:A18"/>
    <mergeCell ref="A2:J2"/>
    <mergeCell ref="A3:J3"/>
    <mergeCell ref="A4:J4"/>
    <mergeCell ref="A5:J5"/>
    <mergeCell ref="A6:J6"/>
    <mergeCell ref="B14:B18"/>
    <mergeCell ref="C14:C18"/>
    <mergeCell ref="A145:J145"/>
    <mergeCell ref="A146:J146"/>
    <mergeCell ref="A147:J147"/>
    <mergeCell ref="A19:C19"/>
    <mergeCell ref="B20:B24"/>
    <mergeCell ref="B25:B29"/>
    <mergeCell ref="A20:A24"/>
    <mergeCell ref="A25:A29"/>
    <mergeCell ref="C20:C24"/>
    <mergeCell ref="C25:C29"/>
    <mergeCell ref="A137:B141"/>
    <mergeCell ref="C137:C141"/>
    <mergeCell ref="A132:B136"/>
    <mergeCell ref="C132:C136"/>
    <mergeCell ref="A148:J148"/>
    <mergeCell ref="A149:J149"/>
    <mergeCell ref="A143:C143"/>
    <mergeCell ref="C95:C99"/>
    <mergeCell ref="C75:C79"/>
    <mergeCell ref="B70:B84"/>
    <mergeCell ref="A70:A84"/>
    <mergeCell ref="C80:C84"/>
    <mergeCell ref="A105:A109"/>
    <mergeCell ref="B105:B109"/>
    <mergeCell ref="C105:C109"/>
  </mergeCells>
  <pageMargins left="0.31496062992125984" right="0.31496062992125984" top="0.35433070866141736" bottom="0.35433070866141736" header="0.31496062992125984" footer="0.31496062992125984"/>
  <pageSetup paperSize="9" scale="65" orientation="landscape" r:id="rId1"/>
  <rowBreaks count="5" manualBreakCount="5">
    <brk id="29" max="9" man="1"/>
    <brk id="49" max="9" man="1"/>
    <brk id="72" max="9" man="1"/>
    <brk id="96" max="9" man="1"/>
    <brk id="11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CB-128</dc:creator>
  <cp:lastModifiedBy>Саргисян Сусанна</cp:lastModifiedBy>
  <cp:lastPrinted>2022-02-07T07:32:59Z</cp:lastPrinted>
  <dcterms:created xsi:type="dcterms:W3CDTF">2019-04-02T06:48:00Z</dcterms:created>
  <dcterms:modified xsi:type="dcterms:W3CDTF">2022-02-08T10:34:31Z</dcterms:modified>
</cp:coreProperties>
</file>