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 activeTab="2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/>
  <c r="I16" l="1"/>
  <c r="H16"/>
  <c r="G16"/>
  <c r="F16"/>
  <c r="E16"/>
  <c r="D16"/>
  <c r="C16"/>
  <c r="J32" i="4"/>
  <c r="J30"/>
  <c r="J31"/>
  <c r="J29"/>
  <c r="G31"/>
  <c r="G30"/>
  <c r="G29"/>
  <c r="H31" l="1"/>
  <c r="G32" l="1"/>
  <c r="G28"/>
  <c r="C17" i="1" l="1"/>
  <c r="D17" l="1"/>
  <c r="H26" i="4" l="1"/>
  <c r="H27"/>
  <c r="H29"/>
  <c r="H30"/>
  <c r="H25"/>
  <c r="I17" i="1" l="1"/>
  <c r="H17"/>
  <c r="G17"/>
  <c r="F17"/>
  <c r="E17"/>
  <c r="E32" i="4" l="1"/>
  <c r="H32" l="1"/>
  <c r="E28"/>
  <c r="H28" s="1"/>
</calcChain>
</file>

<file path=xl/sharedStrings.xml><?xml version="1.0" encoding="utf-8"?>
<sst xmlns="http://schemas.openxmlformats.org/spreadsheetml/2006/main" count="104" uniqueCount="89">
  <si>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</si>
  <si>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</si>
  <si>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</si>
  <si>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</si>
  <si>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</si>
  <si>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</si>
  <si>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</si>
  <si>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</si>
  <si>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</si>
  <si>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</si>
  <si>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</si>
  <si>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</si>
  <si>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</si>
  <si>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</si>
  <si>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</si>
  <si>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</si>
  <si>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</si>
  <si>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</si>
  <si>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</si>
  <si>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</si>
  <si>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</si>
  <si>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</si>
  <si>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</si>
  <si>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</si>
  <si>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</si>
  <si>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</si>
  <si>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</si>
  <si>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</si>
  <si>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</si>
  <si>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</si>
  <si>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</si>
  <si>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</si>
  <si>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</si>
  <si>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</si>
  <si>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</si>
  <si>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</si>
  <si>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</si>
  <si>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</si>
  <si>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</si>
  <si>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</si>
  <si>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</si>
  <si>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</si>
  <si>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</si>
  <si>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</si>
  <si>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</si>
  <si>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</si>
  <si>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</si>
  <si>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</si>
  <si>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</si>
  <si>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</si>
  <si>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</si>
  <si>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</si>
  <si>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</si>
  <si>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</si>
  <si>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</si>
  <si>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</si>
  <si>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</si>
  <si>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</si>
  <si>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</si>
  <si>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</si>
  <si>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</si>
  <si>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</si>
  <si>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</si>
  <si>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</si>
  <si>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</si>
  <si>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</si>
  <si>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</si>
  <si>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</si>
  <si>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</si>
  <si>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</si>
  <si>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</si>
  <si>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</si>
  <si>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</si>
  <si>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</si>
  <si>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</si>
  <si>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</si>
  <si>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</si>
  <si>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</si>
  <si>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</si>
  <si>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</si>
  <si>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Период
2019 год</t>
  </si>
  <si>
    <t>Начальник отдела информирования, приема и выдачи документов Е.М. Чернышева</t>
  </si>
  <si>
    <t>Тел. 7-88-77</t>
  </si>
  <si>
    <t>тел. 7-87-27</t>
  </si>
  <si>
    <t>за декабрь 2019 года</t>
  </si>
  <si>
    <t>Перевыполнение плана по консультированию</t>
  </si>
  <si>
    <t>на единицу (57 708 услуг):</t>
  </si>
  <si>
    <t>* проведено 15 наблюдательных совета, из них в декабре - 1</t>
  </si>
  <si>
    <t>Главный бухгалтер Рознерица Е.С.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</si>
</sst>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" fontId="14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5" fillId="0" borderId="0" xfId="0" applyFont="1" applyAlignment="1">
      <alignment horizontal="center"/>
    </xf>
    <xf numFmtId="164" fontId="1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  <xf numFmtId="0" fontId="20" fillId="0" borderId="0" xfId="0" applyFont="1"/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opLeftCell="A16" zoomScaleNormal="100" workbookViewId="0">
      <selection activeCell="O28" sqref="O28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2" t="s">
        <v>43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>
      <c r="A2" s="82" t="s">
        <v>52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5.75">
      <c r="A3" s="82" t="s">
        <v>84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80" t="s">
        <v>48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35.25" customHeight="1">
      <c r="A6" s="80" t="s">
        <v>49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7.25" customHeight="1">
      <c r="A7" s="80" t="s">
        <v>50</v>
      </c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11" ht="17.25" customHeight="1">
      <c r="A8" s="80" t="s">
        <v>51</v>
      </c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s="15" customFormat="1" ht="42" customHeight="1">
      <c r="A9" s="83" t="s">
        <v>45</v>
      </c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ht="30" customHeight="1">
      <c r="A10" s="80" t="s">
        <v>46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 ht="7.5" customHeight="1">
      <c r="A11" s="9"/>
    </row>
    <row r="12" spans="1:11" ht="15.75">
      <c r="A12" s="86" t="s">
        <v>54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6.75" customHeight="1" thickBot="1">
      <c r="A13" s="9"/>
    </row>
    <row r="14" spans="1:11" ht="24" customHeight="1" thickBot="1">
      <c r="A14" s="87" t="s">
        <v>11</v>
      </c>
      <c r="B14" s="87" t="s">
        <v>12</v>
      </c>
      <c r="C14" s="89" t="s">
        <v>13</v>
      </c>
      <c r="D14" s="90"/>
      <c r="E14" s="84" t="s">
        <v>14</v>
      </c>
      <c r="F14" s="91"/>
      <c r="G14" s="91"/>
      <c r="H14" s="91"/>
      <c r="I14" s="91"/>
      <c r="J14" s="91"/>
      <c r="K14" s="85"/>
    </row>
    <row r="15" spans="1:11" ht="48" thickBot="1">
      <c r="A15" s="88"/>
      <c r="B15" s="88"/>
      <c r="C15" s="10" t="s">
        <v>15</v>
      </c>
      <c r="D15" s="10" t="s">
        <v>16</v>
      </c>
      <c r="E15" s="84" t="s">
        <v>17</v>
      </c>
      <c r="F15" s="85"/>
      <c r="G15" s="84" t="s">
        <v>18</v>
      </c>
      <c r="H15" s="85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92">
        <v>5</v>
      </c>
      <c r="F16" s="93"/>
      <c r="G16" s="92">
        <v>6</v>
      </c>
      <c r="H16" s="93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55</v>
      </c>
      <c r="C17" s="45" t="s">
        <v>24</v>
      </c>
      <c r="D17" s="45">
        <v>744</v>
      </c>
      <c r="E17" s="94" t="s">
        <v>39</v>
      </c>
      <c r="F17" s="95"/>
      <c r="G17" s="103">
        <v>0.99070000000000003</v>
      </c>
      <c r="H17" s="104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56</v>
      </c>
      <c r="C18" s="40" t="s">
        <v>23</v>
      </c>
      <c r="D18" s="40">
        <v>355</v>
      </c>
      <c r="E18" s="84" t="s">
        <v>25</v>
      </c>
      <c r="F18" s="85"/>
      <c r="G18" s="105">
        <v>1.31</v>
      </c>
      <c r="H18" s="106"/>
      <c r="I18" s="17">
        <v>0</v>
      </c>
      <c r="J18" s="20"/>
      <c r="K18" s="41"/>
    </row>
    <row r="19" spans="1:11" ht="6.75" customHeight="1">
      <c r="A19" s="2"/>
    </row>
    <row r="20" spans="1:11" ht="15.75">
      <c r="A20" s="86" t="s">
        <v>57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5.25" customHeight="1" thickBot="1">
      <c r="A21" s="11"/>
    </row>
    <row r="22" spans="1:11" ht="47.25" customHeight="1" thickBot="1">
      <c r="A22" s="87" t="s">
        <v>11</v>
      </c>
      <c r="B22" s="87" t="s">
        <v>22</v>
      </c>
      <c r="C22" s="84" t="s">
        <v>13</v>
      </c>
      <c r="D22" s="85"/>
      <c r="E22" s="84" t="s">
        <v>14</v>
      </c>
      <c r="F22" s="91"/>
      <c r="G22" s="91"/>
      <c r="H22" s="91"/>
      <c r="I22" s="91"/>
      <c r="J22" s="91"/>
      <c r="K22" s="85"/>
    </row>
    <row r="23" spans="1:11" ht="57.75" customHeight="1" thickBot="1">
      <c r="A23" s="88"/>
      <c r="B23" s="88"/>
      <c r="C23" s="10" t="s">
        <v>15</v>
      </c>
      <c r="D23" s="10" t="s">
        <v>16</v>
      </c>
      <c r="E23" s="84" t="s">
        <v>17</v>
      </c>
      <c r="F23" s="85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87">
        <v>1</v>
      </c>
      <c r="B25" s="87" t="s">
        <v>30</v>
      </c>
      <c r="C25" s="87" t="s">
        <v>31</v>
      </c>
      <c r="D25" s="97" t="s">
        <v>58</v>
      </c>
      <c r="E25" s="21">
        <v>28000</v>
      </c>
      <c r="F25" s="68" t="s">
        <v>26</v>
      </c>
      <c r="G25" s="69">
        <v>28279</v>
      </c>
      <c r="H25" s="70">
        <f>G25/E25*100</f>
        <v>100.99642857142857</v>
      </c>
      <c r="I25" s="34">
        <v>0.05</v>
      </c>
      <c r="J25" s="78">
        <v>0</v>
      </c>
      <c r="K25" s="14"/>
    </row>
    <row r="26" spans="1:11" ht="16.5" thickBot="1">
      <c r="A26" s="96"/>
      <c r="B26" s="96"/>
      <c r="C26" s="96"/>
      <c r="D26" s="98"/>
      <c r="E26" s="21">
        <v>13200</v>
      </c>
      <c r="F26" s="68" t="s">
        <v>27</v>
      </c>
      <c r="G26" s="69">
        <v>13457</v>
      </c>
      <c r="H26" s="70">
        <f t="shared" ref="H26:H30" si="0">G26/E26*100</f>
        <v>101.9469696969697</v>
      </c>
      <c r="I26" s="34">
        <v>0.05</v>
      </c>
      <c r="J26" s="78">
        <v>0</v>
      </c>
      <c r="K26" s="14"/>
    </row>
    <row r="27" spans="1:11" ht="26.25" thickBot="1">
      <c r="A27" s="96"/>
      <c r="B27" s="96"/>
      <c r="C27" s="96"/>
      <c r="D27" s="98"/>
      <c r="E27" s="21">
        <v>700</v>
      </c>
      <c r="F27" s="68" t="s">
        <v>28</v>
      </c>
      <c r="G27" s="69">
        <v>727</v>
      </c>
      <c r="H27" s="70">
        <f t="shared" si="0"/>
        <v>103.85714285714285</v>
      </c>
      <c r="I27" s="34">
        <v>0.05</v>
      </c>
      <c r="J27" s="78">
        <v>0</v>
      </c>
      <c r="K27" s="14"/>
    </row>
    <row r="28" spans="1:11" ht="16.5" thickBot="1">
      <c r="A28" s="96"/>
      <c r="B28" s="96"/>
      <c r="C28" s="96"/>
      <c r="D28" s="98"/>
      <c r="E28" s="27">
        <f>SUM(E25:E27)</f>
        <v>41900</v>
      </c>
      <c r="F28" s="71" t="s">
        <v>29</v>
      </c>
      <c r="G28" s="72">
        <f>SUM(G25:G27)</f>
        <v>42463</v>
      </c>
      <c r="H28" s="70">
        <f t="shared" si="0"/>
        <v>101.34367541766109</v>
      </c>
      <c r="I28" s="34">
        <v>0.05</v>
      </c>
      <c r="J28" s="78">
        <v>0</v>
      </c>
      <c r="K28" s="79"/>
    </row>
    <row r="29" spans="1:11" ht="40.5" customHeight="1" thickBot="1">
      <c r="A29" s="96"/>
      <c r="B29" s="96"/>
      <c r="C29" s="96"/>
      <c r="D29" s="98"/>
      <c r="E29" s="33">
        <v>6400</v>
      </c>
      <c r="F29" s="73" t="s">
        <v>40</v>
      </c>
      <c r="G29" s="74">
        <f>6820+180</f>
        <v>7000</v>
      </c>
      <c r="H29" s="70">
        <f t="shared" si="0"/>
        <v>109.375</v>
      </c>
      <c r="I29" s="34">
        <v>0.05</v>
      </c>
      <c r="J29" s="31">
        <f>H29-100-5</f>
        <v>4.375</v>
      </c>
      <c r="K29" s="100" t="s">
        <v>85</v>
      </c>
    </row>
    <row r="30" spans="1:11" ht="40.5" customHeight="1" thickBot="1">
      <c r="A30" s="96"/>
      <c r="B30" s="96"/>
      <c r="C30" s="96"/>
      <c r="D30" s="98"/>
      <c r="E30" s="33">
        <v>5600</v>
      </c>
      <c r="F30" s="73" t="s">
        <v>41</v>
      </c>
      <c r="G30" s="74">
        <f>5820+220</f>
        <v>6040</v>
      </c>
      <c r="H30" s="70">
        <f t="shared" si="0"/>
        <v>107.85714285714285</v>
      </c>
      <c r="I30" s="34">
        <v>0.05</v>
      </c>
      <c r="J30" s="31">
        <f t="shared" ref="J30:J32" si="1">H30-100-5</f>
        <v>2.857142857142847</v>
      </c>
      <c r="K30" s="101"/>
    </row>
    <row r="31" spans="1:11" ht="46.5" customHeight="1" thickBot="1">
      <c r="A31" s="96"/>
      <c r="B31" s="96"/>
      <c r="C31" s="96"/>
      <c r="D31" s="98"/>
      <c r="E31" s="33">
        <v>2000</v>
      </c>
      <c r="F31" s="73" t="s">
        <v>42</v>
      </c>
      <c r="G31" s="74">
        <f>2155+50</f>
        <v>2205</v>
      </c>
      <c r="H31" s="70">
        <f>G31/E31*100</f>
        <v>110.25</v>
      </c>
      <c r="I31" s="34">
        <v>0.05</v>
      </c>
      <c r="J31" s="31">
        <f t="shared" si="1"/>
        <v>5.25</v>
      </c>
      <c r="K31" s="102"/>
    </row>
    <row r="32" spans="1:11" ht="16.5" thickBot="1">
      <c r="A32" s="88"/>
      <c r="B32" s="88"/>
      <c r="C32" s="88"/>
      <c r="D32" s="99"/>
      <c r="E32" s="38">
        <f>SUM(E29:E31)</f>
        <v>14000</v>
      </c>
      <c r="F32" s="71" t="s">
        <v>29</v>
      </c>
      <c r="G32" s="72">
        <f>SUM(G29:G31)</f>
        <v>15245</v>
      </c>
      <c r="H32" s="70">
        <f>G32/E32*100</f>
        <v>108.89285714285715</v>
      </c>
      <c r="I32" s="34">
        <v>0.05</v>
      </c>
      <c r="J32" s="31">
        <f t="shared" si="1"/>
        <v>3.892857142857153</v>
      </c>
      <c r="K32" s="16"/>
    </row>
    <row r="34" spans="1:8">
      <c r="A34" s="19" t="s">
        <v>33</v>
      </c>
    </row>
    <row r="35" spans="1:8" s="75" customFormat="1">
      <c r="A35" s="67" t="s">
        <v>81</v>
      </c>
      <c r="H35" s="76"/>
    </row>
    <row r="36" spans="1:8">
      <c r="A36" s="19" t="s">
        <v>82</v>
      </c>
    </row>
  </sheetData>
  <mergeCells count="33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9:K31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D22" sqref="D22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59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09" t="s">
        <v>36</v>
      </c>
      <c r="B3" s="109"/>
      <c r="C3" s="109"/>
      <c r="D3" s="109"/>
      <c r="E3" s="109"/>
      <c r="F3" s="109"/>
      <c r="G3" s="109"/>
      <c r="H3" s="60">
        <v>36303214.289999999</v>
      </c>
    </row>
    <row r="4" spans="1:9" s="6" customFormat="1" ht="20.25" customHeight="1">
      <c r="A4" s="5" t="s">
        <v>60</v>
      </c>
      <c r="B4" s="5"/>
      <c r="C4" s="5"/>
      <c r="D4" s="26"/>
      <c r="E4" s="5"/>
      <c r="H4" s="60">
        <v>2895414.29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60">
        <v>2195300</v>
      </c>
      <c r="I5" s="51"/>
    </row>
    <row r="6" spans="1:9" s="6" customFormat="1" ht="20.25" customHeight="1">
      <c r="A6" s="5" t="s">
        <v>38</v>
      </c>
      <c r="E6" s="29"/>
      <c r="H6" s="61">
        <v>33407800</v>
      </c>
      <c r="I6" s="7"/>
    </row>
    <row r="7" spans="1:9" s="6" customFormat="1" ht="20.25" customHeight="1">
      <c r="A7" s="52" t="s">
        <v>37</v>
      </c>
      <c r="E7" s="30"/>
      <c r="H7" s="60">
        <v>36303214.289999999</v>
      </c>
      <c r="I7" s="7"/>
    </row>
    <row r="8" spans="1:9" s="6" customFormat="1" ht="20.25" customHeight="1">
      <c r="A8" s="5" t="s">
        <v>61</v>
      </c>
      <c r="D8" s="25"/>
      <c r="E8" s="32"/>
      <c r="H8" s="60">
        <v>2895414.29</v>
      </c>
      <c r="I8" s="36"/>
    </row>
    <row r="9" spans="1:9" s="50" customFormat="1" ht="20.25" customHeight="1">
      <c r="A9" s="49" t="s">
        <v>44</v>
      </c>
      <c r="D9" s="25"/>
      <c r="E9" s="30"/>
      <c r="H9" s="60">
        <v>2195300</v>
      </c>
      <c r="I9" s="51"/>
    </row>
    <row r="10" spans="1:9" s="6" customFormat="1" ht="20.25" customHeight="1">
      <c r="A10" s="5" t="s">
        <v>35</v>
      </c>
      <c r="D10" s="29"/>
      <c r="H10" s="61">
        <v>33407800</v>
      </c>
      <c r="I10" s="36"/>
    </row>
    <row r="11" spans="1:9" ht="16.5" thickBot="1">
      <c r="A11" s="1"/>
      <c r="H11" s="8"/>
      <c r="I11" s="8"/>
    </row>
    <row r="12" spans="1:9" ht="15.75" thickBot="1">
      <c r="A12" s="100" t="s">
        <v>0</v>
      </c>
      <c r="B12" s="100" t="s">
        <v>1</v>
      </c>
      <c r="C12" s="92" t="s">
        <v>2</v>
      </c>
      <c r="D12" s="108"/>
      <c r="E12" s="108"/>
      <c r="F12" s="108"/>
      <c r="G12" s="93"/>
      <c r="H12" s="100" t="s">
        <v>3</v>
      </c>
      <c r="I12" s="100" t="s">
        <v>4</v>
      </c>
    </row>
    <row r="13" spans="1:9" ht="15.75" thickBot="1">
      <c r="A13" s="101"/>
      <c r="B13" s="101"/>
      <c r="C13" s="100" t="s">
        <v>5</v>
      </c>
      <c r="D13" s="92" t="s">
        <v>6</v>
      </c>
      <c r="E13" s="108"/>
      <c r="F13" s="108"/>
      <c r="G13" s="93"/>
      <c r="H13" s="101"/>
      <c r="I13" s="101"/>
    </row>
    <row r="14" spans="1:9" ht="77.25" thickBot="1">
      <c r="A14" s="102"/>
      <c r="B14" s="102"/>
      <c r="C14" s="102"/>
      <c r="D14" s="3" t="s">
        <v>7</v>
      </c>
      <c r="E14" s="3" t="s">
        <v>8</v>
      </c>
      <c r="F14" s="3" t="s">
        <v>53</v>
      </c>
      <c r="G14" s="3" t="s">
        <v>9</v>
      </c>
      <c r="H14" s="102"/>
      <c r="I14" s="102"/>
    </row>
    <row r="15" spans="1:9" ht="99.75" customHeight="1" thickBot="1">
      <c r="A15" s="12">
        <v>1</v>
      </c>
      <c r="B15" s="63" t="s">
        <v>47</v>
      </c>
      <c r="C15" s="64">
        <f>D15+F15+H15+I15</f>
        <v>36303214.289999999</v>
      </c>
      <c r="D15" s="64">
        <v>17861045.199999999</v>
      </c>
      <c r="E15" s="64">
        <v>15954840.68</v>
      </c>
      <c r="F15" s="64">
        <v>18194308.600000001</v>
      </c>
      <c r="G15" s="64">
        <v>1004907.94</v>
      </c>
      <c r="H15" s="64">
        <v>121782.49</v>
      </c>
      <c r="I15" s="64">
        <v>126078</v>
      </c>
    </row>
    <row r="16" spans="1:9" ht="16.5" thickBot="1">
      <c r="A16" s="65"/>
      <c r="B16" s="63" t="s">
        <v>86</v>
      </c>
      <c r="C16" s="64">
        <f t="shared" ref="C16:I16" si="0">C15/57708</f>
        <v>629.08460334788936</v>
      </c>
      <c r="D16" s="64">
        <f t="shared" si="0"/>
        <v>309.5072641574825</v>
      </c>
      <c r="E16" s="64">
        <f t="shared" si="0"/>
        <v>276.47537048589447</v>
      </c>
      <c r="F16" s="64">
        <f t="shared" si="0"/>
        <v>315.28225895889653</v>
      </c>
      <c r="G16" s="64">
        <f t="shared" si="0"/>
        <v>17.413667775698343</v>
      </c>
      <c r="H16" s="64">
        <f t="shared" si="0"/>
        <v>2.1103224856172456</v>
      </c>
      <c r="I16" s="64">
        <f t="shared" si="0"/>
        <v>2.1847577458931169</v>
      </c>
    </row>
    <row r="17" spans="1:9" ht="16.5" thickBot="1">
      <c r="A17" s="65"/>
      <c r="B17" s="66" t="s">
        <v>10</v>
      </c>
      <c r="C17" s="64">
        <f>C15</f>
        <v>36303214.289999999</v>
      </c>
      <c r="D17" s="64">
        <f>D15</f>
        <v>17861045.199999999</v>
      </c>
      <c r="E17" s="64">
        <f t="shared" ref="E17:I17" si="1">E15</f>
        <v>15954840.68</v>
      </c>
      <c r="F17" s="64">
        <f t="shared" si="1"/>
        <v>18194308.600000001</v>
      </c>
      <c r="G17" s="64">
        <f t="shared" si="1"/>
        <v>1004907.94</v>
      </c>
      <c r="H17" s="64">
        <f t="shared" si="1"/>
        <v>121782.49</v>
      </c>
      <c r="I17" s="64">
        <f t="shared" si="1"/>
        <v>126078</v>
      </c>
    </row>
    <row r="18" spans="1:9" ht="15.75">
      <c r="A18" s="107" t="s">
        <v>87</v>
      </c>
      <c r="B18" s="107"/>
      <c r="C18" s="107"/>
      <c r="D18" s="107"/>
      <c r="E18" s="107"/>
      <c r="F18" s="107"/>
      <c r="G18" s="107"/>
      <c r="H18" s="107"/>
      <c r="I18" s="107"/>
    </row>
    <row r="19" spans="1:9" ht="10.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88</v>
      </c>
      <c r="B21" s="24"/>
      <c r="H21" s="39"/>
    </row>
    <row r="22" spans="1:9">
      <c r="A22" s="23" t="s">
        <v>83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B22" sqref="B22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14" t="s">
        <v>78</v>
      </c>
      <c r="B1" s="114"/>
      <c r="C1" s="114"/>
      <c r="D1" s="114"/>
    </row>
    <row r="2" spans="1:4" s="53" customFormat="1" ht="15.75"/>
    <row r="3" spans="1:4" ht="35.25" customHeight="1">
      <c r="A3" s="112" t="s">
        <v>80</v>
      </c>
      <c r="B3" s="110" t="s">
        <v>74</v>
      </c>
      <c r="C3" s="111"/>
      <c r="D3" s="111"/>
    </row>
    <row r="4" spans="1:4" ht="36" customHeight="1">
      <c r="A4" s="113"/>
      <c r="B4" s="55" t="s">
        <v>75</v>
      </c>
      <c r="C4" s="55" t="s">
        <v>76</v>
      </c>
      <c r="D4" s="55" t="s">
        <v>77</v>
      </c>
    </row>
    <row r="5" spans="1:4" ht="21.75" customHeight="1">
      <c r="A5" s="56" t="s">
        <v>62</v>
      </c>
      <c r="B5" s="57">
        <v>98.28</v>
      </c>
      <c r="C5" s="57">
        <v>99.8</v>
      </c>
      <c r="D5" s="57">
        <v>100</v>
      </c>
    </row>
    <row r="6" spans="1:4" ht="21.75" customHeight="1">
      <c r="A6" s="56" t="s">
        <v>63</v>
      </c>
      <c r="B6" s="57">
        <v>98.72</v>
      </c>
      <c r="C6" s="57">
        <v>99.8</v>
      </c>
      <c r="D6" s="57">
        <v>100</v>
      </c>
    </row>
    <row r="7" spans="1:4" ht="21.75" customHeight="1">
      <c r="A7" s="56" t="s">
        <v>64</v>
      </c>
      <c r="B7" s="57">
        <v>98.81</v>
      </c>
      <c r="C7" s="57">
        <v>99.83</v>
      </c>
      <c r="D7" s="57">
        <v>100</v>
      </c>
    </row>
    <row r="8" spans="1:4" ht="21.75" customHeight="1">
      <c r="A8" s="56" t="s">
        <v>65</v>
      </c>
      <c r="B8" s="57">
        <v>98.82</v>
      </c>
      <c r="C8" s="57">
        <v>99.83</v>
      </c>
      <c r="D8" s="57">
        <v>100</v>
      </c>
    </row>
    <row r="9" spans="1:4" ht="21.75" customHeight="1">
      <c r="A9" s="56" t="s">
        <v>66</v>
      </c>
      <c r="B9" s="62">
        <v>98.26</v>
      </c>
      <c r="C9" s="57">
        <v>99.71</v>
      </c>
      <c r="D9" s="57">
        <v>100</v>
      </c>
    </row>
    <row r="10" spans="1:4" ht="21.75" customHeight="1">
      <c r="A10" s="56" t="s">
        <v>67</v>
      </c>
      <c r="B10" s="57">
        <v>98.37</v>
      </c>
      <c r="C10" s="57">
        <v>99.74</v>
      </c>
      <c r="D10" s="57">
        <v>100</v>
      </c>
    </row>
    <row r="11" spans="1:4" ht="21.75" customHeight="1">
      <c r="A11" s="56" t="s">
        <v>68</v>
      </c>
      <c r="B11" s="57">
        <v>99.76</v>
      </c>
      <c r="C11" s="57">
        <v>99.73</v>
      </c>
      <c r="D11" s="57">
        <v>97.5</v>
      </c>
    </row>
    <row r="12" spans="1:4" ht="21.75" customHeight="1">
      <c r="A12" s="56" t="s">
        <v>69</v>
      </c>
      <c r="B12" s="57">
        <v>99.11</v>
      </c>
      <c r="C12" s="57">
        <v>99.57</v>
      </c>
      <c r="D12" s="57">
        <v>100</v>
      </c>
    </row>
    <row r="13" spans="1:4" ht="21.75" customHeight="1">
      <c r="A13" s="56" t="s">
        <v>70</v>
      </c>
      <c r="B13" s="57">
        <v>99.58</v>
      </c>
      <c r="C13" s="57">
        <v>99.54</v>
      </c>
      <c r="D13" s="57">
        <v>100</v>
      </c>
    </row>
    <row r="14" spans="1:4" ht="21.75" customHeight="1">
      <c r="A14" s="56" t="s">
        <v>71</v>
      </c>
      <c r="B14" s="57">
        <v>99.49</v>
      </c>
      <c r="C14" s="77">
        <v>98.52</v>
      </c>
      <c r="D14" s="57">
        <v>100</v>
      </c>
    </row>
    <row r="15" spans="1:4" ht="21.75" customHeight="1">
      <c r="A15" s="56" t="s">
        <v>72</v>
      </c>
      <c r="B15" s="57">
        <v>100</v>
      </c>
      <c r="C15" s="57">
        <v>99.96</v>
      </c>
      <c r="D15" s="57">
        <v>100</v>
      </c>
    </row>
    <row r="16" spans="1:4" ht="21.75" customHeight="1">
      <c r="A16" s="56" t="s">
        <v>73</v>
      </c>
      <c r="B16" s="57">
        <v>99.58</v>
      </c>
      <c r="C16" s="57">
        <v>99.97</v>
      </c>
      <c r="D16" s="57">
        <v>100</v>
      </c>
    </row>
    <row r="17" spans="1:4" ht="13.5" customHeight="1">
      <c r="A17" s="58"/>
      <c r="B17" s="59"/>
      <c r="C17" s="59"/>
      <c r="D17" s="59"/>
    </row>
    <row r="18" spans="1:4" ht="50.25" customHeight="1">
      <c r="A18" s="115" t="s">
        <v>79</v>
      </c>
      <c r="B18" s="115"/>
      <c r="C18" s="115"/>
      <c r="D18" s="115"/>
    </row>
    <row r="20" spans="1:4">
      <c r="A20" s="116" t="s">
        <v>33</v>
      </c>
      <c r="B20" s="75"/>
      <c r="D20" s="75"/>
    </row>
    <row r="21" spans="1:4">
      <c r="A21" s="54" t="s">
        <v>81</v>
      </c>
    </row>
    <row r="22" spans="1:4">
      <c r="A22" s="54" t="s">
        <v>82</v>
      </c>
      <c r="B22" s="75"/>
      <c r="D22" s="75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2020-01-10T05:56:20Z</cp:lastPrinted>
  <dcterms:created xsi:type="dcterms:W3CDTF">2016-02-03T11:00:06Z</dcterms:created>
  <dcterms:modified xsi:type="dcterms:W3CDTF">2020-01-10T06:18:16Z</dcterms:modified>
</cp:coreProperties>
</file>