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/>
  <c r="D14" i="1"/>
  <c r="E14"/>
  <c r="F14"/>
  <c r="G14"/>
  <c r="H14"/>
  <c r="I14"/>
  <c r="G32" i="4"/>
  <c r="G31"/>
  <c r="G30"/>
  <c r="G29"/>
  <c r="G28"/>
  <c r="G27"/>
  <c r="G26"/>
  <c r="F6" i="1" l="1"/>
  <c r="F3"/>
  <c r="H27" i="4" l="1"/>
  <c r="C13" i="1" l="1"/>
  <c r="C14" s="1"/>
  <c r="C15" l="1"/>
  <c r="H26" i="4"/>
  <c r="J26" s="1"/>
  <c r="J27"/>
  <c r="H29"/>
  <c r="J29" s="1"/>
  <c r="H30"/>
  <c r="J30" s="1"/>
  <c r="H31"/>
  <c r="J31" s="1"/>
  <c r="H25"/>
  <c r="J25" s="1"/>
  <c r="I15" i="1" l="1"/>
  <c r="H15"/>
  <c r="G15"/>
  <c r="F15"/>
  <c r="E15"/>
  <c r="D15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<sst xmlns="http://schemas.openxmlformats.org/spreadsheetml/2006/main" count="82" uniqueCount="70">
  <si>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</si>
  <si>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</si>
  <si>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</si>
  <si>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</si>
  <si>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</si>
  <si>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</si>
  <si>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</si>
  <si>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</si>
  <si>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</si>
  <si>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</si>
  <si>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</si>
  <si>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</si>
  <si>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</si>
  <si>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</si>
  <si>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</si>
  <si>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</si>
  <si>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</si>
  <si>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</si>
  <si>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</si>
  <si>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</si>
  <si>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</si>
  <si>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</si>
  <si>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</si>
  <si>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</si>
  <si>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</si>
  <si>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</si>
  <si>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</si>
  <si>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</si>
  <si>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</si>
  <si>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</si>
  <si>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</si>
  <si>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</si>
  <si>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</si>
  <si>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</si>
  <si>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</si>
  <si>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</si>
  <si>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</si>
  <si>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</si>
  <si>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</si>
  <si>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</si>
  <si>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</si>
  <si>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</si>
  <si>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</si>
  <si>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</si>
  <si>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</si>
  <si>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</si>
  <si>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</si>
  <si>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</si>
  <si>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</si>
  <si>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</si>
  <si>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</si>
  <si>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</si>
  <si>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</si>
  <si>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</si>
  <si>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</si>
  <si>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</si>
  <si>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</si>
  <si>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</si>
  <si>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</si>
  <si>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</si>
  <si>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Экономист Кокшарова Н.О.</t>
  </si>
  <si>
    <t>Отчет</t>
  </si>
  <si>
    <t>о выполнении муниципального задания</t>
  </si>
  <si>
    <t>1788198,42</t>
  </si>
  <si>
    <t>5375860,74</t>
  </si>
  <si>
    <t>за апрель 2017 года</t>
  </si>
  <si>
    <t>Исполнение за январь-апрель  от общего доведенного задания на год</t>
  </si>
  <si>
    <t>Исполнение за январь-апрель от общего доведенного задания на год</t>
  </si>
  <si>
    <t>на единицу (16097 услуг):</t>
  </si>
  <si>
    <t>Начальник  отдела информирования, приема и выдачи документов  Чёрная Т.А.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</si>
</sst>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166" fontId="14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Normal="100" workbookViewId="0">
      <selection activeCell="A18" sqref="A18:XFD18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s="57" t="s">
        <v>61</v>
      </c>
      <c r="G1" s="58"/>
    </row>
    <row r="2" spans="1:14">
      <c r="C2" s="61" t="s">
        <v>62</v>
      </c>
      <c r="D2" s="61"/>
      <c r="E2" s="61"/>
      <c r="F2" s="61"/>
      <c r="G2" s="61"/>
      <c r="H2" s="61"/>
    </row>
    <row r="3" spans="1:14">
      <c r="D3" s="58"/>
      <c r="E3" s="58"/>
      <c r="F3" s="58" t="s">
        <v>65</v>
      </c>
      <c r="G3" s="58"/>
      <c r="H3" s="58"/>
    </row>
    <row r="5" spans="1:14" s="21" customFormat="1" ht="49.5" customHeight="1">
      <c r="A5" s="65" t="s">
        <v>58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67" t="s">
        <v>59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4" ht="15.75">
      <c r="A8" s="66" t="s">
        <v>12</v>
      </c>
      <c r="B8" s="66"/>
      <c r="C8" s="66"/>
      <c r="D8" s="66"/>
      <c r="E8" s="66"/>
      <c r="F8" s="66"/>
      <c r="G8" s="66"/>
      <c r="H8" s="66"/>
      <c r="I8" s="66"/>
    </row>
    <row r="9" spans="1:14" ht="15.75">
      <c r="A9" s="11"/>
    </row>
    <row r="10" spans="1:14" ht="15.75">
      <c r="A10" s="66" t="s">
        <v>13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4" ht="16.5" thickBot="1">
      <c r="A11" s="11"/>
    </row>
    <row r="12" spans="1:14" ht="47.25" customHeight="1" thickBot="1">
      <c r="A12" s="62" t="s">
        <v>14</v>
      </c>
      <c r="B12" s="62" t="s">
        <v>15</v>
      </c>
      <c r="C12" s="68" t="s">
        <v>16</v>
      </c>
      <c r="D12" s="69"/>
      <c r="E12" s="68" t="s">
        <v>17</v>
      </c>
      <c r="F12" s="70"/>
      <c r="G12" s="70"/>
      <c r="H12" s="70"/>
      <c r="I12" s="70"/>
      <c r="J12" s="70"/>
      <c r="K12" s="69"/>
    </row>
    <row r="13" spans="1:14" ht="48" thickBot="1">
      <c r="A13" s="64"/>
      <c r="B13" s="64"/>
      <c r="C13" s="12" t="s">
        <v>18</v>
      </c>
      <c r="D13" s="12" t="s">
        <v>19</v>
      </c>
      <c r="E13" s="68" t="s">
        <v>20</v>
      </c>
      <c r="F13" s="69"/>
      <c r="G13" s="68" t="s">
        <v>21</v>
      </c>
      <c r="H13" s="69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71">
        <v>5</v>
      </c>
      <c r="F14" s="72"/>
      <c r="G14" s="71">
        <v>6</v>
      </c>
      <c r="H14" s="72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8" t="s">
        <v>34</v>
      </c>
      <c r="F15" s="69"/>
      <c r="G15" s="77">
        <v>3.17</v>
      </c>
      <c r="H15" s="78"/>
      <c r="I15" s="26">
        <v>0</v>
      </c>
      <c r="J15" s="32"/>
      <c r="K15" s="28"/>
      <c r="L15" s="56"/>
      <c r="M15" s="56"/>
      <c r="N15" s="56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8" t="s">
        <v>54</v>
      </c>
      <c r="F16" s="69"/>
      <c r="G16" s="79">
        <v>0.98899999999999999</v>
      </c>
      <c r="H16" s="80"/>
      <c r="I16" s="27">
        <v>0</v>
      </c>
      <c r="J16" s="31"/>
      <c r="K16" s="25"/>
      <c r="L16" s="56"/>
      <c r="M16" s="56"/>
      <c r="N16" s="56"/>
    </row>
    <row r="17" spans="1:14" ht="15.75">
      <c r="A17" s="2"/>
    </row>
    <row r="18" spans="1:14" ht="15.75">
      <c r="A18" s="2"/>
    </row>
    <row r="20" spans="1:14" ht="15.75">
      <c r="A20" s="76" t="s">
        <v>25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13"/>
      <c r="M20" s="13"/>
      <c r="N20" s="13"/>
    </row>
    <row r="21" spans="1:14" ht="16.5" thickBot="1">
      <c r="A21" s="14"/>
    </row>
    <row r="22" spans="1:14" ht="47.25" customHeight="1" thickBot="1">
      <c r="A22" s="62" t="s">
        <v>14</v>
      </c>
      <c r="B22" s="62" t="s">
        <v>26</v>
      </c>
      <c r="C22" s="68" t="s">
        <v>16</v>
      </c>
      <c r="D22" s="69"/>
      <c r="E22" s="68" t="s">
        <v>17</v>
      </c>
      <c r="F22" s="70"/>
      <c r="G22" s="70"/>
      <c r="H22" s="70"/>
      <c r="I22" s="70"/>
      <c r="J22" s="70"/>
      <c r="K22" s="69"/>
    </row>
    <row r="23" spans="1:14" ht="57.75" customHeight="1" thickBot="1">
      <c r="A23" s="64"/>
      <c r="B23" s="64"/>
      <c r="C23" s="12" t="s">
        <v>18</v>
      </c>
      <c r="D23" s="12" t="s">
        <v>19</v>
      </c>
      <c r="E23" s="68" t="s">
        <v>20</v>
      </c>
      <c r="F23" s="69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62">
        <v>1</v>
      </c>
      <c r="B25" s="62" t="s">
        <v>39</v>
      </c>
      <c r="C25" s="62" t="s">
        <v>40</v>
      </c>
      <c r="D25" s="62">
        <v>642</v>
      </c>
      <c r="E25" s="34">
        <v>17670</v>
      </c>
      <c r="F25" s="3" t="s">
        <v>35</v>
      </c>
      <c r="G25" s="49">
        <f>5766+1847</f>
        <v>7613</v>
      </c>
      <c r="H25" s="44">
        <f>G25/E25*100</f>
        <v>43.084323712507071</v>
      </c>
      <c r="I25" s="55">
        <v>0.05</v>
      </c>
      <c r="J25" s="44">
        <f>H25-100</f>
        <v>-56.915676287492929</v>
      </c>
      <c r="K25" s="81" t="s">
        <v>66</v>
      </c>
    </row>
    <row r="26" spans="1:14" ht="16.5" thickBot="1">
      <c r="A26" s="63"/>
      <c r="B26" s="63"/>
      <c r="C26" s="63"/>
      <c r="D26" s="63"/>
      <c r="E26" s="34">
        <v>10330</v>
      </c>
      <c r="F26" s="3" t="s">
        <v>36</v>
      </c>
      <c r="G26" s="49">
        <f>2618+1137</f>
        <v>3755</v>
      </c>
      <c r="H26" s="44">
        <f t="shared" ref="H26:H32" si="0">G26/E26*100</f>
        <v>36.350435624394969</v>
      </c>
      <c r="I26" s="55">
        <v>0.05</v>
      </c>
      <c r="J26" s="44">
        <f t="shared" ref="J26:J32" si="1">H26-100</f>
        <v>-63.649564375605031</v>
      </c>
      <c r="K26" s="82"/>
    </row>
    <row r="27" spans="1:14" ht="26.25" thickBot="1">
      <c r="A27" s="63"/>
      <c r="B27" s="63"/>
      <c r="C27" s="63"/>
      <c r="D27" s="63"/>
      <c r="E27" s="34">
        <v>900</v>
      </c>
      <c r="F27" s="3" t="s">
        <v>37</v>
      </c>
      <c r="G27" s="49">
        <f>227+64</f>
        <v>291</v>
      </c>
      <c r="H27" s="44">
        <f t="shared" si="0"/>
        <v>32.333333333333329</v>
      </c>
      <c r="I27" s="55">
        <v>0.05</v>
      </c>
      <c r="J27" s="44">
        <f t="shared" si="1"/>
        <v>-67.666666666666671</v>
      </c>
      <c r="K27" s="83"/>
    </row>
    <row r="28" spans="1:14" ht="16.5" thickBot="1">
      <c r="A28" s="63"/>
      <c r="B28" s="63"/>
      <c r="C28" s="63"/>
      <c r="D28" s="63"/>
      <c r="E28" s="40">
        <f>SUM(E25:E27)</f>
        <v>28900</v>
      </c>
      <c r="F28" s="33" t="s">
        <v>38</v>
      </c>
      <c r="G28" s="48">
        <f>8611+3048</f>
        <v>11659</v>
      </c>
      <c r="H28" s="44">
        <f t="shared" si="0"/>
        <v>40.34256055363322</v>
      </c>
      <c r="I28" s="55">
        <v>0.05</v>
      </c>
      <c r="J28" s="44">
        <f t="shared" si="1"/>
        <v>-59.65743944636678</v>
      </c>
      <c r="K28" s="52"/>
    </row>
    <row r="29" spans="1:14" ht="40.5" customHeight="1" thickBot="1">
      <c r="A29" s="63"/>
      <c r="B29" s="63"/>
      <c r="C29" s="63"/>
      <c r="D29" s="63"/>
      <c r="E29" s="53">
        <v>5800</v>
      </c>
      <c r="F29" s="51" t="s">
        <v>55</v>
      </c>
      <c r="G29" s="54">
        <f>1780+626</f>
        <v>2406</v>
      </c>
      <c r="H29" s="44">
        <f t="shared" si="0"/>
        <v>41.482758620689651</v>
      </c>
      <c r="I29" s="55">
        <v>0.05</v>
      </c>
      <c r="J29" s="44">
        <f t="shared" si="1"/>
        <v>-58.517241379310349</v>
      </c>
      <c r="K29" s="73" t="s">
        <v>67</v>
      </c>
    </row>
    <row r="30" spans="1:14" ht="40.5" customHeight="1" thickBot="1">
      <c r="A30" s="63"/>
      <c r="B30" s="63"/>
      <c r="C30" s="63"/>
      <c r="D30" s="63"/>
      <c r="E30" s="53">
        <v>3900</v>
      </c>
      <c r="F30" s="51" t="s">
        <v>56</v>
      </c>
      <c r="G30" s="54">
        <f>936+480</f>
        <v>1416</v>
      </c>
      <c r="H30" s="44">
        <f t="shared" si="0"/>
        <v>36.307692307692307</v>
      </c>
      <c r="I30" s="55">
        <v>0.05</v>
      </c>
      <c r="J30" s="44">
        <f t="shared" si="1"/>
        <v>-63.692307692307693</v>
      </c>
      <c r="K30" s="74"/>
    </row>
    <row r="31" spans="1:14" ht="51" customHeight="1" thickBot="1">
      <c r="A31" s="63"/>
      <c r="B31" s="63"/>
      <c r="C31" s="63"/>
      <c r="D31" s="63"/>
      <c r="E31" s="53">
        <v>1800</v>
      </c>
      <c r="F31" s="51" t="s">
        <v>57</v>
      </c>
      <c r="G31" s="54">
        <f>468+148</f>
        <v>616</v>
      </c>
      <c r="H31" s="44">
        <f t="shared" si="0"/>
        <v>34.222222222222221</v>
      </c>
      <c r="I31" s="55">
        <v>0.05</v>
      </c>
      <c r="J31" s="44">
        <f t="shared" si="1"/>
        <v>-65.777777777777771</v>
      </c>
      <c r="K31" s="75"/>
    </row>
    <row r="32" spans="1:14" ht="16.5" thickBot="1">
      <c r="A32" s="64"/>
      <c r="B32" s="64"/>
      <c r="C32" s="64"/>
      <c r="D32" s="64"/>
      <c r="E32" s="50">
        <f>SUM(E29:E31)</f>
        <v>11500</v>
      </c>
      <c r="F32" s="33" t="s">
        <v>38</v>
      </c>
      <c r="G32" s="45">
        <f>3184+1254</f>
        <v>4438</v>
      </c>
      <c r="H32" s="44">
        <f t="shared" si="0"/>
        <v>38.591304347826089</v>
      </c>
      <c r="I32" s="55">
        <v>0.05</v>
      </c>
      <c r="J32" s="44">
        <f t="shared" si="1"/>
        <v>-61.408695652173911</v>
      </c>
      <c r="K32" s="22"/>
    </row>
    <row r="34" spans="1:8" ht="15.75">
      <c r="A34" s="29" t="s">
        <v>44</v>
      </c>
      <c r="G34" s="60"/>
    </row>
    <row r="35" spans="1:8">
      <c r="A35" s="29" t="s">
        <v>69</v>
      </c>
      <c r="H35" s="46"/>
    </row>
    <row r="36" spans="1:8">
      <c r="A36" s="29" t="s">
        <v>45</v>
      </c>
    </row>
  </sheetData>
  <mergeCells count="29"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H2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E15:F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B20" sqref="B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5" t="s">
        <v>50</v>
      </c>
      <c r="B3" s="85"/>
      <c r="C3" s="85"/>
      <c r="D3" s="85"/>
      <c r="E3" s="85"/>
      <c r="F3" s="59">
        <f>F4+F5</f>
        <v>7165048.4199999999</v>
      </c>
      <c r="G3" s="7"/>
      <c r="H3" s="7"/>
      <c r="M3" s="84"/>
      <c r="N3" s="84"/>
      <c r="O3" s="84"/>
      <c r="P3" s="84"/>
    </row>
    <row r="4" spans="1:16" s="8" customFormat="1" ht="15.75">
      <c r="A4" s="7" t="s">
        <v>51</v>
      </c>
      <c r="B4" s="7"/>
      <c r="C4" s="7"/>
      <c r="D4" s="39"/>
      <c r="E4" s="7"/>
      <c r="F4" s="59">
        <v>5376850</v>
      </c>
      <c r="H4" s="84"/>
      <c r="I4" s="84"/>
      <c r="J4" s="84"/>
      <c r="K4" s="84"/>
      <c r="L4" s="9"/>
      <c r="M4" s="9"/>
      <c r="N4" s="9"/>
    </row>
    <row r="5" spans="1:16" s="8" customFormat="1" ht="15.75">
      <c r="A5" s="7" t="s">
        <v>53</v>
      </c>
      <c r="E5" s="42"/>
      <c r="F5" s="59" t="s">
        <v>63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9">
        <f>F7+F8</f>
        <v>7164059.1600000001</v>
      </c>
      <c r="H6" s="9"/>
      <c r="I6" s="9"/>
      <c r="J6" s="9"/>
      <c r="K6" s="84"/>
      <c r="L6" s="84"/>
      <c r="M6" s="84"/>
      <c r="N6" s="84"/>
    </row>
    <row r="7" spans="1:16" s="8" customFormat="1" ht="15.75">
      <c r="A7" s="7" t="s">
        <v>48</v>
      </c>
      <c r="D7" s="38"/>
      <c r="E7" s="47"/>
      <c r="F7" s="59" t="s">
        <v>64</v>
      </c>
      <c r="H7" s="9"/>
      <c r="I7" s="84"/>
      <c r="J7" s="84"/>
      <c r="K7" s="84"/>
      <c r="L7" s="84"/>
      <c r="M7" s="9"/>
      <c r="N7" s="9"/>
    </row>
    <row r="8" spans="1:16" s="8" customFormat="1" ht="15.75">
      <c r="A8" s="7" t="s">
        <v>49</v>
      </c>
      <c r="D8" s="42"/>
      <c r="F8" s="59" t="s">
        <v>63</v>
      </c>
      <c r="H8" s="9"/>
      <c r="I8" s="84"/>
      <c r="J8" s="84"/>
      <c r="K8" s="84"/>
      <c r="L8" s="84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73" t="s">
        <v>0</v>
      </c>
      <c r="B10" s="73" t="s">
        <v>1</v>
      </c>
      <c r="C10" s="71" t="s">
        <v>2</v>
      </c>
      <c r="D10" s="86"/>
      <c r="E10" s="86"/>
      <c r="F10" s="86"/>
      <c r="G10" s="72"/>
      <c r="H10" s="73" t="s">
        <v>3</v>
      </c>
      <c r="I10" s="73" t="s">
        <v>4</v>
      </c>
    </row>
    <row r="11" spans="1:16" ht="15.75" thickBot="1">
      <c r="A11" s="74"/>
      <c r="B11" s="74"/>
      <c r="C11" s="73" t="s">
        <v>5</v>
      </c>
      <c r="D11" s="71" t="s">
        <v>6</v>
      </c>
      <c r="E11" s="86"/>
      <c r="F11" s="86"/>
      <c r="G11" s="72"/>
      <c r="H11" s="74"/>
      <c r="I11" s="74"/>
    </row>
    <row r="12" spans="1:16" ht="77.25" thickBot="1">
      <c r="A12" s="75"/>
      <c r="B12" s="75"/>
      <c r="C12" s="75"/>
      <c r="D12" s="3" t="s">
        <v>7</v>
      </c>
      <c r="E12" s="3" t="s">
        <v>8</v>
      </c>
      <c r="F12" s="3" t="s">
        <v>9</v>
      </c>
      <c r="G12" s="3" t="s">
        <v>10</v>
      </c>
      <c r="H12" s="75"/>
      <c r="I12" s="75"/>
    </row>
    <row r="13" spans="1:16" ht="111.75" customHeight="1" thickBot="1">
      <c r="A13" s="16">
        <v>1</v>
      </c>
      <c r="B13" s="23" t="s">
        <v>41</v>
      </c>
      <c r="C13" s="24">
        <f>D13+F13</f>
        <v>8815526.7300000004</v>
      </c>
      <c r="D13" s="24">
        <v>3645108.74</v>
      </c>
      <c r="E13" s="24">
        <v>3645108.74</v>
      </c>
      <c r="F13" s="24">
        <v>5170417.99</v>
      </c>
      <c r="G13" s="24">
        <v>313375.24</v>
      </c>
      <c r="H13" s="24">
        <v>61514.77</v>
      </c>
      <c r="I13" s="24">
        <v>78448.13</v>
      </c>
    </row>
    <row r="14" spans="1:16" ht="16.5" thickBot="1">
      <c r="A14" s="16"/>
      <c r="B14" s="23" t="s">
        <v>68</v>
      </c>
      <c r="C14" s="24">
        <f>C13/16097</f>
        <v>547.65029073740448</v>
      </c>
      <c r="D14" s="24">
        <f t="shared" ref="D14:I14" si="0">D13/16097</f>
        <v>226.44646455861343</v>
      </c>
      <c r="E14" s="24">
        <f t="shared" si="0"/>
        <v>226.44646455861343</v>
      </c>
      <c r="F14" s="24">
        <f t="shared" si="0"/>
        <v>321.20382617879108</v>
      </c>
      <c r="G14" s="24">
        <f t="shared" si="0"/>
        <v>19.467928185376156</v>
      </c>
      <c r="H14" s="24">
        <f t="shared" si="0"/>
        <v>3.8215052494253587</v>
      </c>
      <c r="I14" s="24">
        <f t="shared" si="0"/>
        <v>4.8734627570354725</v>
      </c>
    </row>
    <row r="15" spans="1:16" ht="16.5" thickBot="1">
      <c r="A15" s="4"/>
      <c r="B15" s="6" t="s">
        <v>11</v>
      </c>
      <c r="C15" s="24">
        <f>C13</f>
        <v>8815526.7300000004</v>
      </c>
      <c r="D15" s="24">
        <f t="shared" ref="D15:I15" si="1">D13</f>
        <v>3645108.74</v>
      </c>
      <c r="E15" s="24">
        <f t="shared" si="1"/>
        <v>3645108.74</v>
      </c>
      <c r="F15" s="24">
        <f t="shared" si="1"/>
        <v>5170417.99</v>
      </c>
      <c r="G15" s="24">
        <f t="shared" si="1"/>
        <v>313375.24</v>
      </c>
      <c r="H15" s="24">
        <f t="shared" si="1"/>
        <v>61514.77</v>
      </c>
      <c r="I15" s="24">
        <f t="shared" si="1"/>
        <v>78448.13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60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5 F7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2017-05-05T04:34:46Z</cp:lastPrinted>
  <dcterms:created xsi:type="dcterms:W3CDTF">2016-02-03T11:00:06Z</dcterms:created>
  <dcterms:modified xsi:type="dcterms:W3CDTF">2017-05-05T06:08:12Z</dcterms:modified>
</cp:coreProperties>
</file>