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 activeTab="1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I16" s="1"/>
  <c r="H15"/>
  <c r="H16" s="1"/>
  <c r="G15"/>
  <c r="G16" s="1"/>
  <c r="F15"/>
  <c r="F16" s="1"/>
  <c r="D15"/>
  <c r="D16" s="1"/>
  <c r="C15" l="1"/>
  <c r="C16" s="1"/>
  <c r="H31" i="4" l="1"/>
  <c r="J31" s="1"/>
  <c r="G32" l="1"/>
  <c r="G28"/>
  <c r="C17" i="1" l="1"/>
  <c r="D17" l="1"/>
  <c r="H26" i="4" l="1"/>
  <c r="J26" s="1"/>
  <c r="H27"/>
  <c r="J27" s="1"/>
  <c r="H29"/>
  <c r="J29" s="1"/>
  <c r="H30"/>
  <c r="J30" s="1"/>
  <c r="H25"/>
  <c r="J25" s="1"/>
  <c r="I17" i="1" l="1"/>
  <c r="H17"/>
  <c r="G17"/>
  <c r="F17"/>
  <c r="E32" i="4" l="1"/>
  <c r="H32" l="1"/>
  <c r="J32" s="1"/>
  <c r="E28"/>
  <c r="H28" s="1"/>
  <c r="J28" s="1"/>
  <c r="E15" i="1" l="1"/>
  <c r="E16" s="1"/>
  <c r="E17" l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<sst xmlns="http://schemas.openxmlformats.org/spreadsheetml/2006/main" count="105" uniqueCount="89">
  <si>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</si>
  <si>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</si>
  <si>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</si>
  <si>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</si>
  <si>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</si>
  <si>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</si>
  <si>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</si>
  <si>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</si>
  <si>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</si>
  <si>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</si>
  <si>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</si>
  <si>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</si>
  <si>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</si>
  <si>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</si>
  <si>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</si>
  <si>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</si>
  <si>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</si>
  <si>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</si>
  <si>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</si>
  <si>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</si>
  <si>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</si>
  <si>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</si>
  <si>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</si>
  <si>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</si>
  <si>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</si>
  <si>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</si>
  <si>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</si>
  <si>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</si>
  <si>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</si>
  <si>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</si>
  <si>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</si>
  <si>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</si>
  <si>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</si>
  <si>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</si>
  <si>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</si>
  <si>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</si>
  <si>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</si>
  <si>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</si>
  <si>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</si>
  <si>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</si>
  <si>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</si>
  <si>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</si>
  <si>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</si>
  <si>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</si>
  <si>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</si>
  <si>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</si>
  <si>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</si>
  <si>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</si>
  <si>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</si>
  <si>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</si>
  <si>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</si>
  <si>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</si>
  <si>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</si>
  <si>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</si>
  <si>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</si>
  <si>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</si>
  <si>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</si>
  <si>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</si>
  <si>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</si>
  <si>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</si>
  <si>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</si>
  <si>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</si>
  <si>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</si>
  <si>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</si>
  <si>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</si>
  <si>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</si>
  <si>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</si>
  <si>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</si>
  <si>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</si>
  <si>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</si>
  <si>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</si>
  <si>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</si>
  <si>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</si>
  <si>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</si>
  <si>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</si>
  <si>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</si>
  <si>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</si>
  <si>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</si>
  <si>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</si>
  <si>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</si>
  <si>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</si>
  <si>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</si>
  <si>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</si>
  <si>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</si>
  <si>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</si>
  <si>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* проведено 6 наблюдательных совета, из них в июле - 0</t>
  </si>
  <si>
    <t>за июль 2020 года</t>
  </si>
  <si>
    <t>Исполнение за январь-июль от общего доведенного задания на год</t>
  </si>
  <si>
    <t>на единицу (27 926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</si>
</sst>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9206582.1000000015</v>
          </cell>
          <cell r="F18">
            <v>9170582.1000000015</v>
          </cell>
          <cell r="G18">
            <v>9563227.3109999988</v>
          </cell>
          <cell r="H18">
            <v>509145.48100000003</v>
          </cell>
          <cell r="I18">
            <v>82606.498999999996</v>
          </cell>
          <cell r="J18">
            <v>89194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16" zoomScaleNormal="100" workbookViewId="0">
      <selection activeCell="J18" sqref="J18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>
      <c r="A3" s="84" t="s">
        <v>86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2" t="s">
        <v>46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35.25" customHeight="1">
      <c r="A6" s="82" t="s">
        <v>47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7.25" customHeight="1">
      <c r="A7" s="82" t="s">
        <v>48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7.25" customHeight="1">
      <c r="A8" s="82" t="s">
        <v>49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15" customFormat="1" ht="42" customHeight="1">
      <c r="A9" s="85" t="s">
        <v>81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30" customHeight="1">
      <c r="A10" s="82" t="s">
        <v>82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7.5" customHeight="1">
      <c r="A11" s="9"/>
    </row>
    <row r="12" spans="1:11" ht="15.75">
      <c r="A12" s="88" t="s">
        <v>52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6.75" customHeight="1" thickBot="1">
      <c r="A13" s="9"/>
    </row>
    <row r="14" spans="1:11" ht="24" customHeight="1" thickBot="1">
      <c r="A14" s="89" t="s">
        <v>11</v>
      </c>
      <c r="B14" s="89" t="s">
        <v>12</v>
      </c>
      <c r="C14" s="91" t="s">
        <v>13</v>
      </c>
      <c r="D14" s="92"/>
      <c r="E14" s="86" t="s">
        <v>14</v>
      </c>
      <c r="F14" s="93"/>
      <c r="G14" s="93"/>
      <c r="H14" s="93"/>
      <c r="I14" s="93"/>
      <c r="J14" s="93"/>
      <c r="K14" s="87"/>
    </row>
    <row r="15" spans="1:11" ht="48" thickBot="1">
      <c r="A15" s="90"/>
      <c r="B15" s="90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4">
        <v>5</v>
      </c>
      <c r="F16" s="95"/>
      <c r="G16" s="94">
        <v>6</v>
      </c>
      <c r="H16" s="95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96" t="s">
        <v>39</v>
      </c>
      <c r="F17" s="97"/>
      <c r="G17" s="108">
        <v>0.99870000000000003</v>
      </c>
      <c r="H17" s="109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6" t="s">
        <v>25</v>
      </c>
      <c r="F18" s="87"/>
      <c r="G18" s="110">
        <v>0.38</v>
      </c>
      <c r="H18" s="111"/>
      <c r="I18" s="17">
        <v>0</v>
      </c>
      <c r="J18" s="20"/>
      <c r="K18" s="41"/>
    </row>
    <row r="19" spans="1:11" ht="6.75" customHeight="1">
      <c r="A19" s="2"/>
    </row>
    <row r="20" spans="1:11" ht="15.75">
      <c r="A20" s="88" t="s">
        <v>55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5.25" customHeight="1" thickBot="1">
      <c r="A21" s="11"/>
    </row>
    <row r="22" spans="1:11" ht="47.25" customHeight="1" thickBot="1">
      <c r="A22" s="89" t="s">
        <v>11</v>
      </c>
      <c r="B22" s="89" t="s">
        <v>22</v>
      </c>
      <c r="C22" s="86" t="s">
        <v>13</v>
      </c>
      <c r="D22" s="87"/>
      <c r="E22" s="86" t="s">
        <v>14</v>
      </c>
      <c r="F22" s="93"/>
      <c r="G22" s="93"/>
      <c r="H22" s="93"/>
      <c r="I22" s="93"/>
      <c r="J22" s="93"/>
      <c r="K22" s="87"/>
    </row>
    <row r="23" spans="1:11" ht="57.75" customHeight="1" thickBot="1">
      <c r="A23" s="90"/>
      <c r="B23" s="90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9">
        <v>1</v>
      </c>
      <c r="B25" s="89" t="s">
        <v>30</v>
      </c>
      <c r="C25" s="89" t="s">
        <v>31</v>
      </c>
      <c r="D25" s="99" t="s">
        <v>56</v>
      </c>
      <c r="E25" s="21">
        <v>28200</v>
      </c>
      <c r="F25" s="65" t="s">
        <v>26</v>
      </c>
      <c r="G25" s="66">
        <v>13250</v>
      </c>
      <c r="H25" s="67">
        <f>G25/E25*100</f>
        <v>46.98581560283688</v>
      </c>
      <c r="I25" s="34">
        <v>0.05</v>
      </c>
      <c r="J25" s="31">
        <f>H25-100</f>
        <v>-53.01418439716312</v>
      </c>
      <c r="K25" s="105" t="s">
        <v>87</v>
      </c>
    </row>
    <row r="26" spans="1:11" ht="16.5" thickBot="1">
      <c r="A26" s="98"/>
      <c r="B26" s="98"/>
      <c r="C26" s="98"/>
      <c r="D26" s="100"/>
      <c r="E26" s="21">
        <v>13400</v>
      </c>
      <c r="F26" s="65" t="s">
        <v>27</v>
      </c>
      <c r="G26" s="66">
        <v>5358</v>
      </c>
      <c r="H26" s="67">
        <f t="shared" ref="H26:H28" si="0">G26/E26*100</f>
        <v>39.985074626865675</v>
      </c>
      <c r="I26" s="34">
        <v>0.05</v>
      </c>
      <c r="J26" s="31">
        <f t="shared" ref="J26:J28" si="1">H26-100</f>
        <v>-60.014925373134325</v>
      </c>
      <c r="K26" s="106"/>
    </row>
    <row r="27" spans="1:11" ht="26.25" thickBot="1">
      <c r="A27" s="98"/>
      <c r="B27" s="98"/>
      <c r="C27" s="98"/>
      <c r="D27" s="100"/>
      <c r="E27" s="21">
        <v>700</v>
      </c>
      <c r="F27" s="65" t="s">
        <v>28</v>
      </c>
      <c r="G27" s="66">
        <v>318</v>
      </c>
      <c r="H27" s="67">
        <f t="shared" si="0"/>
        <v>45.428571428571431</v>
      </c>
      <c r="I27" s="34">
        <v>0.05</v>
      </c>
      <c r="J27" s="31">
        <f t="shared" si="1"/>
        <v>-54.571428571428569</v>
      </c>
      <c r="K27" s="107"/>
    </row>
    <row r="28" spans="1:11" ht="16.5" thickBot="1">
      <c r="A28" s="98"/>
      <c r="B28" s="98"/>
      <c r="C28" s="98"/>
      <c r="D28" s="100"/>
      <c r="E28" s="27">
        <f>SUM(E25:E27)</f>
        <v>42300</v>
      </c>
      <c r="F28" s="68" t="s">
        <v>29</v>
      </c>
      <c r="G28" s="69">
        <f>SUM(G25:G27)</f>
        <v>18926</v>
      </c>
      <c r="H28" s="67">
        <f t="shared" si="0"/>
        <v>44.742316784869978</v>
      </c>
      <c r="I28" s="34">
        <v>0.05</v>
      </c>
      <c r="J28" s="31">
        <f t="shared" si="1"/>
        <v>-55.257683215130022</v>
      </c>
      <c r="K28" s="76"/>
    </row>
    <row r="29" spans="1:11" ht="40.5" customHeight="1" thickBot="1">
      <c r="A29" s="98"/>
      <c r="B29" s="98"/>
      <c r="C29" s="98"/>
      <c r="D29" s="100"/>
      <c r="E29" s="33">
        <v>6400</v>
      </c>
      <c r="F29" s="70" t="s">
        <v>40</v>
      </c>
      <c r="G29" s="71">
        <v>4451</v>
      </c>
      <c r="H29" s="67">
        <f>G29/E29*100</f>
        <v>69.546875</v>
      </c>
      <c r="I29" s="34">
        <v>0.05</v>
      </c>
      <c r="J29" s="31">
        <f>H29-100</f>
        <v>-30.453125</v>
      </c>
      <c r="K29" s="102" t="s">
        <v>87</v>
      </c>
    </row>
    <row r="30" spans="1:11" ht="40.5" customHeight="1" thickBot="1">
      <c r="A30" s="98"/>
      <c r="B30" s="98"/>
      <c r="C30" s="98"/>
      <c r="D30" s="100"/>
      <c r="E30" s="33">
        <v>5600</v>
      </c>
      <c r="F30" s="70" t="s">
        <v>41</v>
      </c>
      <c r="G30" s="71">
        <v>3359</v>
      </c>
      <c r="H30" s="67">
        <f>G30/E30*100</f>
        <v>59.982142857142861</v>
      </c>
      <c r="I30" s="34">
        <v>0.05</v>
      </c>
      <c r="J30" s="31">
        <f t="shared" ref="J30:J31" si="2">H30-100</f>
        <v>-40.017857142857139</v>
      </c>
      <c r="K30" s="103"/>
    </row>
    <row r="31" spans="1:11" ht="46.5" customHeight="1" thickBot="1">
      <c r="A31" s="98"/>
      <c r="B31" s="98"/>
      <c r="C31" s="98"/>
      <c r="D31" s="100"/>
      <c r="E31" s="33">
        <v>2000</v>
      </c>
      <c r="F31" s="70" t="s">
        <v>42</v>
      </c>
      <c r="G31" s="71">
        <v>1190</v>
      </c>
      <c r="H31" s="67">
        <f>G31/E31*100</f>
        <v>59.5</v>
      </c>
      <c r="I31" s="34">
        <v>0.05</v>
      </c>
      <c r="J31" s="31">
        <f t="shared" si="2"/>
        <v>-40.5</v>
      </c>
      <c r="K31" s="104"/>
    </row>
    <row r="32" spans="1:11" ht="16.5" thickBot="1">
      <c r="A32" s="90"/>
      <c r="B32" s="90"/>
      <c r="C32" s="90"/>
      <c r="D32" s="101"/>
      <c r="E32" s="38">
        <f>SUM(E29:E31)</f>
        <v>14000</v>
      </c>
      <c r="F32" s="68" t="s">
        <v>29</v>
      </c>
      <c r="G32" s="69">
        <f>SUM(G29:G31)</f>
        <v>9000</v>
      </c>
      <c r="H32" s="67">
        <f>G32/E32*100</f>
        <v>64.285714285714292</v>
      </c>
      <c r="I32" s="34">
        <v>0.05</v>
      </c>
      <c r="J32" s="31">
        <f>H32-100</f>
        <v>-35.714285714285708</v>
      </c>
      <c r="K32" s="16"/>
    </row>
    <row r="34" spans="1:8">
      <c r="A34" s="19" t="s">
        <v>33</v>
      </c>
    </row>
    <row r="35" spans="1:8" s="72" customFormat="1">
      <c r="A35" s="64" t="s">
        <v>78</v>
      </c>
      <c r="H35" s="73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abSelected="1" zoomScaleNormal="100" workbookViewId="0">
      <selection activeCell="F17" sqref="F17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4" t="s">
        <v>36</v>
      </c>
      <c r="B3" s="114"/>
      <c r="C3" s="114"/>
      <c r="D3" s="114"/>
      <c r="E3" s="114"/>
      <c r="F3" s="114"/>
      <c r="G3" s="114"/>
      <c r="H3" s="77">
        <v>18379984.140000001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7">
        <v>918999.21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7">
        <v>918999.21</v>
      </c>
      <c r="I5" s="51"/>
    </row>
    <row r="6" spans="1:9" s="6" customFormat="1" ht="20.25" customHeight="1">
      <c r="A6" s="5" t="s">
        <v>38</v>
      </c>
      <c r="E6" s="29"/>
      <c r="H6" s="78">
        <v>17460984.93</v>
      </c>
      <c r="I6" s="7"/>
    </row>
    <row r="7" spans="1:9" s="6" customFormat="1" ht="20.25" customHeight="1">
      <c r="A7" s="52" t="s">
        <v>37</v>
      </c>
      <c r="E7" s="30"/>
      <c r="H7" s="77">
        <v>18379984.140000001</v>
      </c>
      <c r="I7" s="7"/>
    </row>
    <row r="8" spans="1:9" s="6" customFormat="1" ht="20.25" customHeight="1">
      <c r="A8" s="5" t="s">
        <v>59</v>
      </c>
      <c r="D8" s="25"/>
      <c r="E8" s="32"/>
      <c r="H8" s="77">
        <v>918999.21</v>
      </c>
      <c r="I8" s="36"/>
    </row>
    <row r="9" spans="1:9" s="50" customFormat="1" ht="20.25" customHeight="1">
      <c r="A9" s="49" t="s">
        <v>44</v>
      </c>
      <c r="D9" s="25"/>
      <c r="E9" s="30"/>
      <c r="H9" s="77">
        <v>918999.21</v>
      </c>
      <c r="I9" s="51"/>
    </row>
    <row r="10" spans="1:9" s="6" customFormat="1" ht="20.25" customHeight="1">
      <c r="A10" s="5" t="s">
        <v>35</v>
      </c>
      <c r="D10" s="29"/>
      <c r="H10" s="78">
        <v>17460984.140000001</v>
      </c>
      <c r="I10" s="36"/>
    </row>
    <row r="11" spans="1:9" ht="16.5" thickBot="1">
      <c r="A11" s="1"/>
      <c r="H11" s="8"/>
      <c r="I11" s="8"/>
    </row>
    <row r="12" spans="1:9" ht="15.75" thickBot="1">
      <c r="A12" s="102" t="s">
        <v>0</v>
      </c>
      <c r="B12" s="102" t="s">
        <v>1</v>
      </c>
      <c r="C12" s="94" t="s">
        <v>2</v>
      </c>
      <c r="D12" s="113"/>
      <c r="E12" s="113"/>
      <c r="F12" s="113"/>
      <c r="G12" s="95"/>
      <c r="H12" s="102" t="s">
        <v>3</v>
      </c>
      <c r="I12" s="102" t="s">
        <v>4</v>
      </c>
    </row>
    <row r="13" spans="1:9" ht="15.75" thickBot="1">
      <c r="A13" s="103"/>
      <c r="B13" s="103"/>
      <c r="C13" s="102" t="s">
        <v>5</v>
      </c>
      <c r="D13" s="94" t="s">
        <v>6</v>
      </c>
      <c r="E13" s="113"/>
      <c r="F13" s="113"/>
      <c r="G13" s="95"/>
      <c r="H13" s="103"/>
      <c r="I13" s="103"/>
    </row>
    <row r="14" spans="1:9" ht="77.25" thickBot="1">
      <c r="A14" s="104"/>
      <c r="B14" s="104"/>
      <c r="C14" s="104"/>
      <c r="D14" s="3" t="s">
        <v>7</v>
      </c>
      <c r="E14" s="3" t="s">
        <v>8</v>
      </c>
      <c r="F14" s="3" t="s">
        <v>51</v>
      </c>
      <c r="G14" s="3" t="s">
        <v>9</v>
      </c>
      <c r="H14" s="104"/>
      <c r="I14" s="104"/>
    </row>
    <row r="15" spans="1:9" ht="99.75" customHeight="1" thickBot="1">
      <c r="A15" s="12">
        <v>1</v>
      </c>
      <c r="B15" s="60" t="s">
        <v>45</v>
      </c>
      <c r="C15" s="61">
        <f>D15+F15</f>
        <v>18769809.410999998</v>
      </c>
      <c r="D15" s="61">
        <f>'[1]Свод (деньги)'!$E$18</f>
        <v>9206582.1000000015</v>
      </c>
      <c r="E15" s="61">
        <f>'[1]Свод (деньги)'!$F$18</f>
        <v>9170582.1000000015</v>
      </c>
      <c r="F15" s="61">
        <f>'[1]Свод (деньги)'!$G$18</f>
        <v>9563227.3109999988</v>
      </c>
      <c r="G15" s="61">
        <f>'[1]Свод (деньги)'!$H$18</f>
        <v>509145.48100000003</v>
      </c>
      <c r="H15" s="61">
        <f>'[1]Свод (деньги)'!$I$18</f>
        <v>82606.498999999996</v>
      </c>
      <c r="I15" s="79">
        <f>'[1]Свод (деньги)'!$J$18</f>
        <v>89194</v>
      </c>
    </row>
    <row r="16" spans="1:9" ht="16.5" thickBot="1">
      <c r="A16" s="62"/>
      <c r="B16" s="60" t="s">
        <v>88</v>
      </c>
      <c r="C16" s="61">
        <f t="shared" ref="C16:I16" si="0">C15/27926</f>
        <v>672.12667088018327</v>
      </c>
      <c r="D16" s="61">
        <f t="shared" si="0"/>
        <v>329.67779488648574</v>
      </c>
      <c r="E16" s="61">
        <f t="shared" si="0"/>
        <v>328.3886736374705</v>
      </c>
      <c r="F16" s="61">
        <f t="shared" si="0"/>
        <v>342.44887599369758</v>
      </c>
      <c r="G16" s="61">
        <f t="shared" si="0"/>
        <v>18.231951622144241</v>
      </c>
      <c r="H16" s="61">
        <f t="shared" si="0"/>
        <v>2.9580498102127049</v>
      </c>
      <c r="I16" s="61">
        <f t="shared" si="0"/>
        <v>3.1939411301296281</v>
      </c>
    </row>
    <row r="17" spans="1:9" ht="16.5" thickBot="1">
      <c r="A17" s="62"/>
      <c r="B17" s="63" t="s">
        <v>10</v>
      </c>
      <c r="C17" s="61">
        <f>C15</f>
        <v>18769809.410999998</v>
      </c>
      <c r="D17" s="61">
        <f>D15</f>
        <v>9206582.1000000015</v>
      </c>
      <c r="E17" s="61">
        <f t="shared" ref="E17:I17" si="1">E15</f>
        <v>9170582.1000000015</v>
      </c>
      <c r="F17" s="61">
        <f t="shared" si="1"/>
        <v>9563227.3109999988</v>
      </c>
      <c r="G17" s="61">
        <f t="shared" si="1"/>
        <v>509145.48100000003</v>
      </c>
      <c r="H17" s="61">
        <f t="shared" si="1"/>
        <v>82606.498999999996</v>
      </c>
      <c r="I17" s="61">
        <f t="shared" si="1"/>
        <v>89194</v>
      </c>
    </row>
    <row r="18" spans="1:9" ht="15.75">
      <c r="A18" s="112" t="s">
        <v>85</v>
      </c>
      <c r="B18" s="112"/>
      <c r="C18" s="112"/>
      <c r="D18" s="112"/>
      <c r="E18" s="112"/>
      <c r="F18" s="112"/>
      <c r="G18" s="112"/>
      <c r="H18" s="112"/>
      <c r="I18" s="112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G14" sqref="G14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9" t="s">
        <v>76</v>
      </c>
      <c r="B1" s="119"/>
      <c r="C1" s="119"/>
      <c r="D1" s="119"/>
    </row>
    <row r="2" spans="1:4" s="53" customFormat="1" ht="15.75"/>
    <row r="3" spans="1:4" ht="35.25" customHeight="1">
      <c r="A3" s="117" t="s">
        <v>83</v>
      </c>
      <c r="B3" s="115" t="s">
        <v>72</v>
      </c>
      <c r="C3" s="116"/>
      <c r="D3" s="116"/>
    </row>
    <row r="4" spans="1:4" ht="36" customHeight="1">
      <c r="A4" s="118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80">
        <v>100</v>
      </c>
      <c r="C9" s="81">
        <v>96.44</v>
      </c>
      <c r="D9" s="81">
        <v>100</v>
      </c>
    </row>
    <row r="10" spans="1:4" ht="21.75" customHeight="1">
      <c r="A10" s="56" t="s">
        <v>65</v>
      </c>
      <c r="B10" s="81">
        <v>99.72</v>
      </c>
      <c r="C10" s="81">
        <v>99.28</v>
      </c>
      <c r="D10" s="81">
        <v>100</v>
      </c>
    </row>
    <row r="11" spans="1:4" ht="21.75" customHeight="1">
      <c r="A11" s="56" t="s">
        <v>66</v>
      </c>
      <c r="B11" s="57">
        <v>100</v>
      </c>
      <c r="C11" s="57">
        <v>98.95</v>
      </c>
      <c r="D11" s="57">
        <v>100</v>
      </c>
    </row>
    <row r="12" spans="1:4" ht="21.75" customHeight="1">
      <c r="A12" s="56" t="s">
        <v>67</v>
      </c>
      <c r="B12" s="57"/>
      <c r="C12" s="57"/>
      <c r="D12" s="57"/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5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0" t="s">
        <v>77</v>
      </c>
      <c r="B18" s="120"/>
      <c r="C18" s="120"/>
      <c r="D18" s="120"/>
    </row>
    <row r="20" spans="1:4" s="19" customFormat="1">
      <c r="A20" s="74" t="s">
        <v>33</v>
      </c>
      <c r="B20"/>
      <c r="C20" s="74"/>
      <c r="D20"/>
    </row>
    <row r="21" spans="1:4" s="19" customFormat="1">
      <c r="A21" s="72" t="s">
        <v>78</v>
      </c>
      <c r="B21" s="72"/>
      <c r="C21" s="74"/>
      <c r="D21" s="72"/>
    </row>
    <row r="22" spans="1:4">
      <c r="A22" s="74" t="s">
        <v>79</v>
      </c>
      <c r="B22"/>
      <c r="C22" s="74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2020-08-05T10:44:10Z</cp:lastPrinted>
  <dcterms:created xsi:type="dcterms:W3CDTF">2016-02-03T11:00:06Z</dcterms:created>
  <dcterms:modified xsi:type="dcterms:W3CDTF">2020-08-06T04:16:43Z</dcterms:modified>
</cp:coreProperties>
</file>