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730" windowHeight="11700"/>
  </bookViews>
  <sheets>
    <sheet name="Лист1" sheetId="1" r:id="rId1"/>
  </sheets>
  <definedNames>
    <definedName name="_xlnm.Print_Area" localSheetId="0">Лист1!$A$1:$J$138</definedName>
  </definedNames>
  <calcPr calcId="145621" iterate="1"/>
</workbook>
</file>

<file path=xl/calcChain.xml><?xml version="1.0" encoding="utf-8"?>
<calcChain xmlns="http://schemas.openxmlformats.org/spreadsheetml/2006/main">
  <c r="G117" i="1" l="1"/>
  <c r="G118" i="1"/>
  <c r="G119" i="1"/>
  <c r="G120" i="1"/>
  <c r="F122" i="1" l="1"/>
  <c r="G122" i="1"/>
  <c r="H122" i="1"/>
  <c r="F123" i="1"/>
  <c r="G123" i="1"/>
  <c r="H123" i="1"/>
  <c r="F124" i="1"/>
  <c r="G124" i="1"/>
  <c r="F125" i="1"/>
  <c r="G125" i="1"/>
  <c r="H125" i="1"/>
  <c r="E123" i="1"/>
  <c r="E124" i="1"/>
  <c r="E125" i="1"/>
  <c r="E122" i="1"/>
  <c r="F117" i="1"/>
  <c r="F118" i="1"/>
  <c r="F119" i="1"/>
  <c r="F120" i="1"/>
  <c r="E118" i="1"/>
  <c r="E119" i="1"/>
  <c r="E120" i="1"/>
  <c r="E117" i="1"/>
  <c r="F101" i="1"/>
  <c r="G101" i="1"/>
  <c r="F102" i="1"/>
  <c r="G102" i="1"/>
  <c r="F103" i="1"/>
  <c r="G103" i="1"/>
  <c r="F104" i="1"/>
  <c r="G104" i="1"/>
  <c r="E102" i="1"/>
  <c r="E103" i="1"/>
  <c r="E104" i="1"/>
  <c r="E101" i="1"/>
  <c r="F95" i="1"/>
  <c r="F112" i="1" s="1"/>
  <c r="G95" i="1"/>
  <c r="G106" i="1" s="1"/>
  <c r="F96" i="1"/>
  <c r="F107" i="1" s="1"/>
  <c r="G96" i="1"/>
  <c r="G113" i="1" s="1"/>
  <c r="F97" i="1"/>
  <c r="F114" i="1" s="1"/>
  <c r="G97" i="1"/>
  <c r="G114" i="1" s="1"/>
  <c r="F98" i="1"/>
  <c r="F115" i="1" s="1"/>
  <c r="G98" i="1"/>
  <c r="G115" i="1" s="1"/>
  <c r="E98" i="1"/>
  <c r="E109" i="1" s="1"/>
  <c r="E97" i="1"/>
  <c r="E96" i="1"/>
  <c r="E107" i="1" s="1"/>
  <c r="E95" i="1"/>
  <c r="E106" i="1" s="1"/>
  <c r="G112" i="1" l="1"/>
  <c r="F106" i="1"/>
  <c r="F109" i="1"/>
  <c r="F113" i="1"/>
  <c r="F108" i="1"/>
  <c r="G108" i="1"/>
  <c r="G107" i="1"/>
  <c r="E112" i="1"/>
  <c r="E114" i="1"/>
  <c r="E108" i="1"/>
  <c r="E115" i="1"/>
  <c r="E113" i="1"/>
  <c r="G109" i="1"/>
  <c r="H93" i="1"/>
  <c r="H120" i="1" s="1"/>
  <c r="I92" i="1"/>
  <c r="H92" i="1"/>
  <c r="H119" i="1" s="1"/>
  <c r="I91" i="1"/>
  <c r="H91" i="1"/>
  <c r="H118" i="1" s="1"/>
  <c r="I90" i="1"/>
  <c r="H90" i="1"/>
  <c r="H117" i="1" s="1"/>
  <c r="G89" i="1"/>
  <c r="F89" i="1"/>
  <c r="E89" i="1"/>
  <c r="E94" i="1"/>
  <c r="I89" i="1" l="1"/>
  <c r="I97" i="1"/>
  <c r="I98" i="1"/>
  <c r="I96" i="1"/>
  <c r="F94" i="1"/>
  <c r="H89" i="1"/>
  <c r="G94" i="1"/>
  <c r="I95" i="1"/>
  <c r="E64" i="1"/>
  <c r="H53" i="1"/>
  <c r="I52" i="1"/>
  <c r="H52" i="1"/>
  <c r="H51" i="1"/>
  <c r="H50" i="1"/>
  <c r="G49" i="1"/>
  <c r="F49" i="1"/>
  <c r="E49" i="1"/>
  <c r="E54" i="1"/>
  <c r="F54" i="1"/>
  <c r="G54" i="1"/>
  <c r="H56" i="1"/>
  <c r="I56" i="1"/>
  <c r="H57" i="1"/>
  <c r="I57" i="1"/>
  <c r="H58" i="1"/>
  <c r="I58" i="1"/>
  <c r="H68" i="1"/>
  <c r="I67" i="1"/>
  <c r="H67" i="1"/>
  <c r="H66" i="1"/>
  <c r="H65" i="1"/>
  <c r="G64" i="1"/>
  <c r="F64" i="1"/>
  <c r="H78" i="1"/>
  <c r="H77" i="1"/>
  <c r="H76" i="1"/>
  <c r="H75" i="1"/>
  <c r="G74" i="1"/>
  <c r="F74" i="1"/>
  <c r="E74" i="1"/>
  <c r="E79" i="1"/>
  <c r="F79" i="1"/>
  <c r="G79" i="1"/>
  <c r="H80" i="1"/>
  <c r="H81" i="1"/>
  <c r="H82" i="1"/>
  <c r="I82" i="1"/>
  <c r="H83" i="1"/>
  <c r="I83" i="1"/>
  <c r="H88" i="1"/>
  <c r="I87" i="1"/>
  <c r="H87" i="1"/>
  <c r="H86" i="1"/>
  <c r="H85" i="1"/>
  <c r="G84" i="1"/>
  <c r="F84" i="1"/>
  <c r="E84" i="1"/>
  <c r="H73" i="1"/>
  <c r="H72" i="1"/>
  <c r="H71" i="1"/>
  <c r="H70" i="1"/>
  <c r="G69" i="1"/>
  <c r="F69" i="1"/>
  <c r="E69" i="1"/>
  <c r="H124" i="1" l="1"/>
  <c r="F116" i="1"/>
  <c r="H94" i="1"/>
  <c r="I94" i="1"/>
  <c r="I117" i="1"/>
  <c r="I118" i="1"/>
  <c r="I119" i="1"/>
  <c r="H49" i="1"/>
  <c r="E116" i="1"/>
  <c r="H54" i="1"/>
  <c r="G116" i="1"/>
  <c r="I84" i="1"/>
  <c r="H79" i="1"/>
  <c r="I64" i="1"/>
  <c r="I49" i="1"/>
  <c r="H64" i="1"/>
  <c r="I79" i="1"/>
  <c r="H74" i="1"/>
  <c r="H84" i="1"/>
  <c r="H69" i="1"/>
  <c r="I116" i="1" l="1"/>
  <c r="H116" i="1"/>
  <c r="H103" i="1" l="1"/>
  <c r="I103" i="1"/>
  <c r="H102" i="1"/>
  <c r="F100" i="1"/>
  <c r="G100" i="1"/>
  <c r="E100" i="1"/>
  <c r="F121" i="1"/>
  <c r="G121" i="1"/>
  <c r="E121" i="1"/>
  <c r="H100" i="1" l="1"/>
  <c r="I124" i="1"/>
  <c r="I121" i="1"/>
  <c r="H121" i="1"/>
  <c r="I106" i="1"/>
  <c r="H104" i="1"/>
  <c r="I102" i="1"/>
  <c r="I101" i="1"/>
  <c r="H101" i="1"/>
  <c r="I100" i="1"/>
  <c r="F59" i="1"/>
  <c r="G59" i="1"/>
  <c r="E59" i="1"/>
  <c r="F44" i="1"/>
  <c r="G44" i="1"/>
  <c r="E44" i="1"/>
  <c r="F39" i="1"/>
  <c r="G39" i="1"/>
  <c r="E39" i="1"/>
  <c r="F34" i="1"/>
  <c r="G34" i="1"/>
  <c r="E34" i="1"/>
  <c r="F29" i="1"/>
  <c r="G29" i="1"/>
  <c r="E29" i="1"/>
  <c r="F24" i="1"/>
  <c r="G24" i="1"/>
  <c r="E24" i="1"/>
  <c r="F19" i="1"/>
  <c r="G19" i="1"/>
  <c r="E19" i="1"/>
  <c r="F14" i="1"/>
  <c r="G14" i="1"/>
  <c r="E14" i="1"/>
  <c r="H63" i="1"/>
  <c r="H62" i="1"/>
  <c r="H61" i="1"/>
  <c r="H60" i="1"/>
  <c r="I47" i="1"/>
  <c r="H47" i="1"/>
  <c r="H46" i="1"/>
  <c r="H45" i="1"/>
  <c r="I42" i="1"/>
  <c r="H42" i="1"/>
  <c r="I41" i="1"/>
  <c r="H41" i="1"/>
  <c r="H40" i="1"/>
  <c r="H38" i="1"/>
  <c r="I37" i="1"/>
  <c r="H37" i="1"/>
  <c r="H36" i="1"/>
  <c r="H35" i="1"/>
  <c r="H33" i="1"/>
  <c r="H32" i="1"/>
  <c r="I31" i="1"/>
  <c r="H31" i="1"/>
  <c r="H30" i="1"/>
  <c r="H15" i="1"/>
  <c r="H95" i="1" s="1"/>
  <c r="I15" i="1"/>
  <c r="H16" i="1"/>
  <c r="I16" i="1"/>
  <c r="H17" i="1"/>
  <c r="I17" i="1"/>
  <c r="H18" i="1"/>
  <c r="H98" i="1" s="1"/>
  <c r="I18" i="1"/>
  <c r="H20" i="1"/>
  <c r="H21" i="1"/>
  <c r="H22" i="1"/>
  <c r="H23" i="1"/>
  <c r="H25" i="1"/>
  <c r="H26" i="1"/>
  <c r="H27" i="1"/>
  <c r="H28" i="1"/>
  <c r="I34" i="1" l="1"/>
  <c r="H106" i="1"/>
  <c r="H112" i="1"/>
  <c r="H97" i="1"/>
  <c r="H114" i="1" s="1"/>
  <c r="H96" i="1"/>
  <c r="H113" i="1" s="1"/>
  <c r="H115" i="1"/>
  <c r="H109" i="1"/>
  <c r="I44" i="1"/>
  <c r="H24" i="1"/>
  <c r="I29" i="1"/>
  <c r="H14" i="1"/>
  <c r="I39" i="1"/>
  <c r="I14" i="1"/>
  <c r="H19" i="1"/>
  <c r="H34" i="1"/>
  <c r="H44" i="1"/>
  <c r="H59" i="1"/>
  <c r="H39" i="1"/>
  <c r="H29" i="1"/>
  <c r="H108" i="1" l="1"/>
  <c r="H107" i="1"/>
  <c r="I114" i="1"/>
  <c r="I113" i="1"/>
  <c r="E111" i="1"/>
  <c r="I108" i="1"/>
  <c r="G105" i="1"/>
  <c r="I107" i="1"/>
  <c r="I109" i="1"/>
  <c r="G111" i="1"/>
  <c r="E105" i="1"/>
  <c r="F105" i="1"/>
  <c r="I112" i="1"/>
  <c r="F111" i="1"/>
  <c r="I115" i="1"/>
  <c r="I105" i="1" l="1"/>
  <c r="H105" i="1"/>
  <c r="I111" i="1"/>
  <c r="H111" i="1"/>
</calcChain>
</file>

<file path=xl/sharedStrings.xml><?xml version="1.0" encoding="utf-8"?>
<sst xmlns="http://schemas.openxmlformats.org/spreadsheetml/2006/main" count="194" uniqueCount="71">
  <si>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</si>
  <si>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</si>
  <si>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</si>
  <si>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</si>
  <si>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</si>
  <si>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</si>
  <si>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</si>
  <si>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</si>
  <si>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</si>
  <si>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</si>
  <si>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</si>
  <si>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</si>
  <si>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</si>
  <si>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</si>
  <si>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</si>
  <si>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</si>
  <si>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</si>
  <si>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</si>
  <si>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</si>
  <si>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</si>
  <si>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</si>
  <si>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</si>
  <si>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</si>
  <si>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</si>
  <si>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</si>
  <si>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</si>
  <si>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</si>
  <si>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</si>
  <si>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</si>
  <si>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</si>
  <si>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</si>
  <si>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</si>
  <si>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</si>
  <si>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</si>
  <si>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</si>
  <si>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</si>
  <si>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</si>
  <si>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</si>
  <si>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</si>
  <si>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</si>
  <si>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</si>
  <si>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</si>
  <si>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</si>
  <si>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</si>
  <si>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</si>
  <si>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r>
      <t xml:space="preserve">Участие в реализации регионального  проекта "Успех каждого ребенка" </t>
    </r>
    <r>
      <rPr>
        <sz val="10"/>
        <rFont val="Times New Roman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</si>
  <si>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0"/>
        <rFont val="Times New Roman"/>
        <family val="1"/>
        <charset val="204"/>
      </rPr>
      <t xml:space="preserve">(1, 10) </t>
    </r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</si>
  <si>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</si>
  <si>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</si>
  <si>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</si>
  <si>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</si>
  <si>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</si>
  <si>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</si>
  <si>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</si>
  <si>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</si>
  <si>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</si>
  <si>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</si>
  <si>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</si>
  <si>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</si>
  <si>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</si>
  <si>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</si>
  <si>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</si>
  <si>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</si>
  <si>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</si>
  <si>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</si>
  <si>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Первый заместитель главы города - директора ДМСиГ        С.Д. Голин/_____________                             А.В. Котлова/                                             ________________/______________</t>
  </si>
  <si>
    <t>по состоянию на 31.12.2020 г.</t>
  </si>
  <si>
    <t>Дата составления отчета     11 января/2021 год</t>
  </si>
  <si>
    <t>Остаток плановых значений  обусловлен снижением количества классов - комплектов (план - 242, факт - 230), а также уменьшением фактических расходов в связи с большим количеством больничных.</t>
  </si>
  <si>
    <t>Исполняющий обязанности начальника Управления образования      Т.М. Нерода/____________            С.Ю. Саргисян/________________/8 (34675)-7-26-12</t>
  </si>
  <si>
    <t>Исполняющий обязанности заместителя главы города - директор ДЖКиСК      О.С. Валинурова/_____________                             Е.Н. Сметанина/                                             ________________/______________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</si>
</sst>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view="pageBreakPreview" topLeftCell="A112" zoomScaleNormal="100" zoomScaleSheetLayoutView="100" workbookViewId="0">
      <selection activeCell="A132" sqref="A132:J132"/>
    </sheetView>
  </sheetViews>
  <sheetFormatPr defaultRowHeight="15" x14ac:dyDescent="0.25"/>
  <cols>
    <col min="1" max="1" width="8.140625" style="7" customWidth="1"/>
    <col min="2" max="2" width="23.5703125" style="7" customWidth="1"/>
    <col min="3" max="3" width="12.28515625" style="7" customWidth="1"/>
    <col min="4" max="4" width="17.5703125" style="7" customWidth="1"/>
    <col min="5" max="5" width="11.5703125" style="7" customWidth="1"/>
    <col min="6" max="6" width="11" style="7" customWidth="1"/>
    <col min="7" max="7" width="12.42578125" style="7" customWidth="1"/>
    <col min="8" max="8" width="13.28515625" style="7" customWidth="1"/>
    <col min="9" max="9" width="12.7109375" style="7" customWidth="1"/>
    <col min="10" max="10" width="76.42578125" style="7" customWidth="1"/>
  </cols>
  <sheetData>
    <row r="1" spans="1:10" ht="15.75" x14ac:dyDescent="0.25">
      <c r="A1" s="15"/>
    </row>
    <row r="2" spans="1:10" ht="15.75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.75" x14ac:dyDescent="0.25">
      <c r="A4" s="49" t="s">
        <v>66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15.75" x14ac:dyDescent="0.25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15.75" x14ac:dyDescent="0.25">
      <c r="A7" s="51" t="s">
        <v>35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.75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5.75" x14ac:dyDescent="0.25">
      <c r="A9" s="52" t="s">
        <v>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24" customHeight="1" x14ac:dyDescent="0.25">
      <c r="A10" s="23" t="s">
        <v>5</v>
      </c>
      <c r="B10" s="23" t="s">
        <v>6</v>
      </c>
      <c r="C10" s="23" t="s">
        <v>7</v>
      </c>
      <c r="D10" s="23" t="s">
        <v>8</v>
      </c>
      <c r="E10" s="23" t="s">
        <v>9</v>
      </c>
      <c r="F10" s="23" t="s">
        <v>10</v>
      </c>
      <c r="G10" s="23" t="s">
        <v>11</v>
      </c>
      <c r="H10" s="23" t="s">
        <v>12</v>
      </c>
      <c r="I10" s="23"/>
      <c r="J10" s="23"/>
    </row>
    <row r="11" spans="1:10" ht="25.5" x14ac:dyDescent="0.25">
      <c r="A11" s="23"/>
      <c r="B11" s="23"/>
      <c r="C11" s="23"/>
      <c r="D11" s="23"/>
      <c r="E11" s="23"/>
      <c r="F11" s="23"/>
      <c r="G11" s="23"/>
      <c r="H11" s="13" t="s">
        <v>13</v>
      </c>
      <c r="I11" s="23" t="s">
        <v>15</v>
      </c>
      <c r="J11" s="23" t="s">
        <v>16</v>
      </c>
    </row>
    <row r="12" spans="1:10" ht="34.5" customHeight="1" x14ac:dyDescent="0.25">
      <c r="A12" s="23"/>
      <c r="B12" s="23"/>
      <c r="C12" s="23"/>
      <c r="D12" s="23"/>
      <c r="E12" s="23"/>
      <c r="F12" s="23"/>
      <c r="G12" s="23"/>
      <c r="H12" s="13" t="s">
        <v>14</v>
      </c>
      <c r="I12" s="23"/>
      <c r="J12" s="23"/>
    </row>
    <row r="13" spans="1:10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x14ac:dyDescent="0.25">
      <c r="A14" s="37" t="s">
        <v>25</v>
      </c>
      <c r="B14" s="38" t="s">
        <v>54</v>
      </c>
      <c r="C14" s="23" t="s">
        <v>33</v>
      </c>
      <c r="D14" s="12" t="s">
        <v>17</v>
      </c>
      <c r="E14" s="3">
        <f>SUM(E15:E18)</f>
        <v>1526050.9999999998</v>
      </c>
      <c r="F14" s="3">
        <f t="shared" ref="F14:G14" si="0">SUM(F15:F18)</f>
        <v>1526200.9999999998</v>
      </c>
      <c r="G14" s="3">
        <f t="shared" si="0"/>
        <v>1519379.8</v>
      </c>
      <c r="H14" s="3">
        <f>SUM(G14-F14)</f>
        <v>-6821.1999999997206</v>
      </c>
      <c r="I14" s="4">
        <f>SUM(G14/F14)*100%</f>
        <v>0.99553060180146669</v>
      </c>
      <c r="J14" s="9"/>
    </row>
    <row r="15" spans="1:10" ht="76.5" customHeight="1" x14ac:dyDescent="0.25">
      <c r="A15" s="37"/>
      <c r="B15" s="38"/>
      <c r="C15" s="23"/>
      <c r="D15" s="9" t="s">
        <v>18</v>
      </c>
      <c r="E15" s="1">
        <v>13577.4</v>
      </c>
      <c r="F15" s="1">
        <v>13577.4</v>
      </c>
      <c r="G15" s="1">
        <v>11656.1</v>
      </c>
      <c r="H15" s="1">
        <f t="shared" ref="H15:H28" si="1">SUM(G15-F15)</f>
        <v>-1921.2999999999993</v>
      </c>
      <c r="I15" s="2">
        <f t="shared" ref="I15:I18" si="2">SUM(G15/F15*100%)</f>
        <v>0.85849278948841468</v>
      </c>
      <c r="J15" s="20" t="s">
        <v>68</v>
      </c>
    </row>
    <row r="16" spans="1:10" ht="25.5" x14ac:dyDescent="0.25">
      <c r="A16" s="37"/>
      <c r="B16" s="38"/>
      <c r="C16" s="23"/>
      <c r="D16" s="9" t="s">
        <v>19</v>
      </c>
      <c r="E16" s="1">
        <v>1280301.3999999999</v>
      </c>
      <c r="F16" s="1">
        <v>1280301.3999999999</v>
      </c>
      <c r="G16" s="1">
        <v>1279145.8</v>
      </c>
      <c r="H16" s="1">
        <f t="shared" si="1"/>
        <v>-1155.5999999998603</v>
      </c>
      <c r="I16" s="2">
        <f t="shared" si="2"/>
        <v>0.99909740003408587</v>
      </c>
      <c r="J16" s="5"/>
    </row>
    <row r="17" spans="1:10" ht="25.5" customHeight="1" x14ac:dyDescent="0.25">
      <c r="A17" s="37"/>
      <c r="B17" s="38"/>
      <c r="C17" s="23"/>
      <c r="D17" s="9" t="s">
        <v>20</v>
      </c>
      <c r="E17" s="1">
        <v>164607.4</v>
      </c>
      <c r="F17" s="1">
        <v>164607.4</v>
      </c>
      <c r="G17" s="1">
        <v>164416.70000000001</v>
      </c>
      <c r="H17" s="1">
        <f t="shared" si="1"/>
        <v>-190.69999999998254</v>
      </c>
      <c r="I17" s="2">
        <f t="shared" si="2"/>
        <v>0.99884148586272559</v>
      </c>
      <c r="J17" s="9"/>
    </row>
    <row r="18" spans="1:10" ht="25.5" x14ac:dyDescent="0.25">
      <c r="A18" s="37"/>
      <c r="B18" s="38"/>
      <c r="C18" s="23"/>
      <c r="D18" s="9" t="s">
        <v>21</v>
      </c>
      <c r="E18" s="1">
        <v>67564.800000000003</v>
      </c>
      <c r="F18" s="1">
        <v>67714.8</v>
      </c>
      <c r="G18" s="1">
        <v>64161.2</v>
      </c>
      <c r="H18" s="1">
        <f t="shared" si="1"/>
        <v>-3553.6000000000058</v>
      </c>
      <c r="I18" s="2">
        <f t="shared" si="2"/>
        <v>0.94752107367960914</v>
      </c>
      <c r="J18" s="9"/>
    </row>
    <row r="19" spans="1:10" x14ac:dyDescent="0.25">
      <c r="A19" s="37" t="s">
        <v>26</v>
      </c>
      <c r="B19" s="39" t="s">
        <v>55</v>
      </c>
      <c r="C19" s="23" t="s">
        <v>33</v>
      </c>
      <c r="D19" s="12" t="s">
        <v>17</v>
      </c>
      <c r="E19" s="3">
        <f>SUM(E20:E23)</f>
        <v>0</v>
      </c>
      <c r="F19" s="3">
        <f t="shared" ref="F19:G19" si="3">SUM(F20:F23)</f>
        <v>0</v>
      </c>
      <c r="G19" s="3">
        <f t="shared" si="3"/>
        <v>0</v>
      </c>
      <c r="H19" s="3">
        <f t="shared" si="1"/>
        <v>0</v>
      </c>
      <c r="I19" s="4">
        <v>0</v>
      </c>
      <c r="J19" s="9"/>
    </row>
    <row r="20" spans="1:10" ht="25.5" x14ac:dyDescent="0.25">
      <c r="A20" s="37"/>
      <c r="B20" s="39"/>
      <c r="C20" s="23"/>
      <c r="D20" s="9" t="s">
        <v>18</v>
      </c>
      <c r="E20" s="1">
        <v>0</v>
      </c>
      <c r="F20" s="1">
        <v>0</v>
      </c>
      <c r="G20" s="1">
        <v>0</v>
      </c>
      <c r="H20" s="1">
        <f t="shared" si="1"/>
        <v>0</v>
      </c>
      <c r="I20" s="2">
        <v>0</v>
      </c>
      <c r="J20" s="9"/>
    </row>
    <row r="21" spans="1:10" ht="28.5" customHeight="1" x14ac:dyDescent="0.25">
      <c r="A21" s="37"/>
      <c r="B21" s="39"/>
      <c r="C21" s="23"/>
      <c r="D21" s="9" t="s">
        <v>19</v>
      </c>
      <c r="E21" s="1">
        <v>0</v>
      </c>
      <c r="F21" s="1">
        <v>0</v>
      </c>
      <c r="G21" s="1">
        <v>0</v>
      </c>
      <c r="H21" s="1">
        <f t="shared" si="1"/>
        <v>0</v>
      </c>
      <c r="I21" s="2">
        <v>0</v>
      </c>
      <c r="J21" s="9"/>
    </row>
    <row r="22" spans="1:10" ht="30.75" customHeight="1" x14ac:dyDescent="0.25">
      <c r="A22" s="37"/>
      <c r="B22" s="39"/>
      <c r="C22" s="23"/>
      <c r="D22" s="9" t="s">
        <v>20</v>
      </c>
      <c r="E22" s="1">
        <v>0</v>
      </c>
      <c r="F22" s="1">
        <v>0</v>
      </c>
      <c r="G22" s="1">
        <v>0</v>
      </c>
      <c r="H22" s="1">
        <f t="shared" si="1"/>
        <v>0</v>
      </c>
      <c r="I22" s="2">
        <v>0</v>
      </c>
      <c r="J22" s="9"/>
    </row>
    <row r="23" spans="1:10" ht="39" customHeight="1" x14ac:dyDescent="0.25">
      <c r="A23" s="37"/>
      <c r="B23" s="39"/>
      <c r="C23" s="23"/>
      <c r="D23" s="9" t="s">
        <v>21</v>
      </c>
      <c r="E23" s="1">
        <v>0</v>
      </c>
      <c r="F23" s="1">
        <v>0</v>
      </c>
      <c r="G23" s="1">
        <v>0</v>
      </c>
      <c r="H23" s="1">
        <f t="shared" si="1"/>
        <v>0</v>
      </c>
      <c r="I23" s="2">
        <v>0</v>
      </c>
      <c r="J23" s="9"/>
    </row>
    <row r="24" spans="1:10" x14ac:dyDescent="0.25">
      <c r="A24" s="37" t="s">
        <v>27</v>
      </c>
      <c r="B24" s="39" t="s">
        <v>56</v>
      </c>
      <c r="C24" s="23" t="s">
        <v>33</v>
      </c>
      <c r="D24" s="12" t="s">
        <v>17</v>
      </c>
      <c r="E24" s="3">
        <f>SUM(E25:E28)</f>
        <v>0</v>
      </c>
      <c r="F24" s="3">
        <f t="shared" ref="F24:G24" si="4">SUM(F25:F28)</f>
        <v>0</v>
      </c>
      <c r="G24" s="3">
        <f t="shared" si="4"/>
        <v>0</v>
      </c>
      <c r="H24" s="3">
        <f t="shared" si="1"/>
        <v>0</v>
      </c>
      <c r="I24" s="4">
        <v>0</v>
      </c>
      <c r="J24" s="9"/>
    </row>
    <row r="25" spans="1:10" ht="25.5" x14ac:dyDescent="0.25">
      <c r="A25" s="37"/>
      <c r="B25" s="39"/>
      <c r="C25" s="23"/>
      <c r="D25" s="9" t="s">
        <v>18</v>
      </c>
      <c r="E25" s="1">
        <v>0</v>
      </c>
      <c r="F25" s="1">
        <v>0</v>
      </c>
      <c r="G25" s="1">
        <v>0</v>
      </c>
      <c r="H25" s="1">
        <f t="shared" si="1"/>
        <v>0</v>
      </c>
      <c r="I25" s="2">
        <v>0</v>
      </c>
      <c r="J25" s="9"/>
    </row>
    <row r="26" spans="1:10" ht="29.25" customHeight="1" x14ac:dyDescent="0.25">
      <c r="A26" s="37"/>
      <c r="B26" s="39"/>
      <c r="C26" s="23"/>
      <c r="D26" s="9" t="s">
        <v>19</v>
      </c>
      <c r="E26" s="1">
        <v>0</v>
      </c>
      <c r="F26" s="1">
        <v>0</v>
      </c>
      <c r="G26" s="1">
        <v>0</v>
      </c>
      <c r="H26" s="1">
        <f t="shared" si="1"/>
        <v>0</v>
      </c>
      <c r="I26" s="2">
        <v>0</v>
      </c>
      <c r="J26" s="9"/>
    </row>
    <row r="27" spans="1:10" ht="25.5" customHeight="1" x14ac:dyDescent="0.25">
      <c r="A27" s="37"/>
      <c r="B27" s="39"/>
      <c r="C27" s="23"/>
      <c r="D27" s="9" t="s">
        <v>20</v>
      </c>
      <c r="E27" s="1">
        <v>0</v>
      </c>
      <c r="F27" s="1">
        <v>0</v>
      </c>
      <c r="G27" s="1">
        <v>0</v>
      </c>
      <c r="H27" s="1">
        <f t="shared" si="1"/>
        <v>0</v>
      </c>
      <c r="I27" s="2">
        <v>0</v>
      </c>
      <c r="J27" s="10"/>
    </row>
    <row r="28" spans="1:10" ht="29.25" customHeight="1" x14ac:dyDescent="0.25">
      <c r="A28" s="37"/>
      <c r="B28" s="39"/>
      <c r="C28" s="23"/>
      <c r="D28" s="9" t="s">
        <v>21</v>
      </c>
      <c r="E28" s="1">
        <v>0</v>
      </c>
      <c r="F28" s="1">
        <v>0</v>
      </c>
      <c r="G28" s="1">
        <v>0</v>
      </c>
      <c r="H28" s="1">
        <f t="shared" si="1"/>
        <v>0</v>
      </c>
      <c r="I28" s="2">
        <v>0</v>
      </c>
      <c r="J28" s="9"/>
    </row>
    <row r="29" spans="1:10" x14ac:dyDescent="0.25">
      <c r="A29" s="37" t="s">
        <v>28</v>
      </c>
      <c r="B29" s="39" t="s">
        <v>57</v>
      </c>
      <c r="C29" s="23" t="s">
        <v>33</v>
      </c>
      <c r="D29" s="9" t="s">
        <v>17</v>
      </c>
      <c r="E29" s="3">
        <f>SUM(E30:E33)</f>
        <v>1671.7</v>
      </c>
      <c r="F29" s="3">
        <f t="shared" ref="F29:G29" si="5">SUM(F30:F33)</f>
        <v>1671.7</v>
      </c>
      <c r="G29" s="3">
        <f t="shared" si="5"/>
        <v>1671.6</v>
      </c>
      <c r="H29" s="3">
        <f t="shared" ref="H29:H100" si="6">SUM(G29-F29)</f>
        <v>-0.10000000000013642</v>
      </c>
      <c r="I29" s="4">
        <f t="shared" ref="I29:I58" si="7">SUM(G29/F29*100%)</f>
        <v>0.99994018065442358</v>
      </c>
      <c r="J29" s="9"/>
    </row>
    <row r="30" spans="1:10" ht="25.5" x14ac:dyDescent="0.25">
      <c r="A30" s="37"/>
      <c r="B30" s="39"/>
      <c r="C30" s="23"/>
      <c r="D30" s="9" t="s">
        <v>18</v>
      </c>
      <c r="E30" s="1">
        <v>0</v>
      </c>
      <c r="F30" s="1">
        <v>0</v>
      </c>
      <c r="G30" s="1">
        <v>0</v>
      </c>
      <c r="H30" s="1">
        <f t="shared" si="6"/>
        <v>0</v>
      </c>
      <c r="I30" s="2">
        <v>0</v>
      </c>
      <c r="J30" s="9"/>
    </row>
    <row r="31" spans="1:10" ht="33.75" customHeight="1" x14ac:dyDescent="0.25">
      <c r="A31" s="37"/>
      <c r="B31" s="39"/>
      <c r="C31" s="23"/>
      <c r="D31" s="9" t="s">
        <v>19</v>
      </c>
      <c r="E31" s="1">
        <v>1671.7</v>
      </c>
      <c r="F31" s="1">
        <v>1671.7</v>
      </c>
      <c r="G31" s="1">
        <v>1671.6</v>
      </c>
      <c r="H31" s="1">
        <f t="shared" si="6"/>
        <v>-0.10000000000013642</v>
      </c>
      <c r="I31" s="2">
        <f t="shared" si="7"/>
        <v>0.99994018065442358</v>
      </c>
      <c r="J31" s="9"/>
    </row>
    <row r="32" spans="1:10" ht="29.25" customHeight="1" x14ac:dyDescent="0.25">
      <c r="A32" s="37"/>
      <c r="B32" s="39"/>
      <c r="C32" s="23"/>
      <c r="D32" s="9" t="s">
        <v>20</v>
      </c>
      <c r="E32" s="1">
        <v>0</v>
      </c>
      <c r="F32" s="1">
        <v>0</v>
      </c>
      <c r="G32" s="1">
        <v>0</v>
      </c>
      <c r="H32" s="1">
        <f t="shared" si="6"/>
        <v>0</v>
      </c>
      <c r="I32" s="2">
        <v>0</v>
      </c>
      <c r="J32" s="9"/>
    </row>
    <row r="33" spans="1:10" ht="32.25" customHeight="1" x14ac:dyDescent="0.25">
      <c r="A33" s="37"/>
      <c r="B33" s="39"/>
      <c r="C33" s="23"/>
      <c r="D33" s="9" t="s">
        <v>21</v>
      </c>
      <c r="E33" s="1">
        <v>0</v>
      </c>
      <c r="F33" s="1">
        <v>0</v>
      </c>
      <c r="G33" s="1">
        <v>0</v>
      </c>
      <c r="H33" s="1">
        <f t="shared" si="6"/>
        <v>0</v>
      </c>
      <c r="I33" s="2">
        <v>0</v>
      </c>
      <c r="J33" s="9"/>
    </row>
    <row r="34" spans="1:10" x14ac:dyDescent="0.25">
      <c r="A34" s="37">
        <v>5</v>
      </c>
      <c r="B34" s="39" t="s">
        <v>58</v>
      </c>
      <c r="C34" s="23" t="s">
        <v>33</v>
      </c>
      <c r="D34" s="12" t="s">
        <v>17</v>
      </c>
      <c r="E34" s="3">
        <f>SUM(E35:E38)</f>
        <v>3065.8</v>
      </c>
      <c r="F34" s="3">
        <f t="shared" ref="F34:G34" si="8">SUM(F35:F38)</f>
        <v>3065.8</v>
      </c>
      <c r="G34" s="3">
        <f t="shared" si="8"/>
        <v>3054.8</v>
      </c>
      <c r="H34" s="3">
        <f t="shared" si="6"/>
        <v>-11</v>
      </c>
      <c r="I34" s="4">
        <f t="shared" si="7"/>
        <v>0.99641202948659402</v>
      </c>
      <c r="J34" s="9"/>
    </row>
    <row r="35" spans="1:10" ht="25.5" x14ac:dyDescent="0.25">
      <c r="A35" s="37"/>
      <c r="B35" s="39"/>
      <c r="C35" s="23"/>
      <c r="D35" s="9" t="s">
        <v>18</v>
      </c>
      <c r="E35" s="1">
        <v>0</v>
      </c>
      <c r="F35" s="1">
        <v>0</v>
      </c>
      <c r="G35" s="1">
        <v>0</v>
      </c>
      <c r="H35" s="1">
        <f t="shared" si="6"/>
        <v>0</v>
      </c>
      <c r="I35" s="2">
        <v>0</v>
      </c>
      <c r="J35" s="9"/>
    </row>
    <row r="36" spans="1:10" ht="30" customHeight="1" x14ac:dyDescent="0.25">
      <c r="A36" s="37"/>
      <c r="B36" s="39"/>
      <c r="C36" s="23"/>
      <c r="D36" s="9" t="s">
        <v>19</v>
      </c>
      <c r="E36" s="1">
        <v>0</v>
      </c>
      <c r="F36" s="1">
        <v>0</v>
      </c>
      <c r="G36" s="1">
        <v>0</v>
      </c>
      <c r="H36" s="1">
        <f t="shared" si="6"/>
        <v>0</v>
      </c>
      <c r="I36" s="2">
        <v>0</v>
      </c>
      <c r="J36" s="9"/>
    </row>
    <row r="37" spans="1:10" ht="27" customHeight="1" x14ac:dyDescent="0.25">
      <c r="A37" s="37"/>
      <c r="B37" s="39"/>
      <c r="C37" s="23"/>
      <c r="D37" s="9" t="s">
        <v>20</v>
      </c>
      <c r="E37" s="1">
        <v>3065.8</v>
      </c>
      <c r="F37" s="1">
        <v>3065.8</v>
      </c>
      <c r="G37" s="1">
        <v>3054.8</v>
      </c>
      <c r="H37" s="1">
        <f t="shared" si="6"/>
        <v>-11</v>
      </c>
      <c r="I37" s="2">
        <f t="shared" si="7"/>
        <v>0.99641202948659402</v>
      </c>
      <c r="J37" s="9"/>
    </row>
    <row r="38" spans="1:10" ht="25.5" x14ac:dyDescent="0.25">
      <c r="A38" s="37"/>
      <c r="B38" s="39"/>
      <c r="C38" s="23"/>
      <c r="D38" s="9" t="s">
        <v>21</v>
      </c>
      <c r="E38" s="1">
        <v>0</v>
      </c>
      <c r="F38" s="1">
        <v>0</v>
      </c>
      <c r="G38" s="1">
        <v>0</v>
      </c>
      <c r="H38" s="1">
        <f t="shared" si="6"/>
        <v>0</v>
      </c>
      <c r="I38" s="2">
        <v>0</v>
      </c>
      <c r="J38" s="9"/>
    </row>
    <row r="39" spans="1:10" x14ac:dyDescent="0.25">
      <c r="A39" s="37" t="s">
        <v>29</v>
      </c>
      <c r="B39" s="39" t="s">
        <v>59</v>
      </c>
      <c r="C39" s="23" t="s">
        <v>33</v>
      </c>
      <c r="D39" s="12" t="s">
        <v>17</v>
      </c>
      <c r="E39" s="3">
        <f>SUM(E40:E43)</f>
        <v>114654</v>
      </c>
      <c r="F39" s="3">
        <f>SUM(F40:F43)</f>
        <v>114654</v>
      </c>
      <c r="G39" s="3">
        <f>SUM(G40:G43)</f>
        <v>114205.4</v>
      </c>
      <c r="H39" s="3">
        <f t="shared" si="6"/>
        <v>-448.60000000000582</v>
      </c>
      <c r="I39" s="4">
        <f t="shared" si="7"/>
        <v>0.9960873584872747</v>
      </c>
      <c r="J39" s="9"/>
    </row>
    <row r="40" spans="1:10" ht="30.75" customHeight="1" x14ac:dyDescent="0.25">
      <c r="A40" s="37"/>
      <c r="B40" s="39"/>
      <c r="C40" s="23"/>
      <c r="D40" s="9" t="s">
        <v>18</v>
      </c>
      <c r="E40" s="1">
        <v>0</v>
      </c>
      <c r="F40" s="1">
        <v>0</v>
      </c>
      <c r="G40" s="1">
        <v>0</v>
      </c>
      <c r="H40" s="1">
        <f t="shared" si="6"/>
        <v>0</v>
      </c>
      <c r="I40" s="2">
        <v>0</v>
      </c>
      <c r="J40" s="9"/>
    </row>
    <row r="41" spans="1:10" ht="33.75" customHeight="1" x14ac:dyDescent="0.25">
      <c r="A41" s="37"/>
      <c r="B41" s="39"/>
      <c r="C41" s="23"/>
      <c r="D41" s="9" t="s">
        <v>19</v>
      </c>
      <c r="E41" s="1">
        <v>19882</v>
      </c>
      <c r="F41" s="1">
        <v>19882</v>
      </c>
      <c r="G41" s="1">
        <v>19882</v>
      </c>
      <c r="H41" s="1">
        <f t="shared" si="6"/>
        <v>0</v>
      </c>
      <c r="I41" s="2">
        <f t="shared" si="7"/>
        <v>1</v>
      </c>
      <c r="J41" s="9"/>
    </row>
    <row r="42" spans="1:10" x14ac:dyDescent="0.25">
      <c r="A42" s="37"/>
      <c r="B42" s="39"/>
      <c r="C42" s="23"/>
      <c r="D42" s="9" t="s">
        <v>20</v>
      </c>
      <c r="E42" s="1">
        <v>94772</v>
      </c>
      <c r="F42" s="1">
        <v>94772</v>
      </c>
      <c r="G42" s="1">
        <v>94323.4</v>
      </c>
      <c r="H42" s="1">
        <f t="shared" si="6"/>
        <v>-448.60000000000582</v>
      </c>
      <c r="I42" s="2">
        <f t="shared" si="7"/>
        <v>0.99526653441944868</v>
      </c>
      <c r="J42" s="9"/>
    </row>
    <row r="43" spans="1:10" ht="30.75" customHeight="1" x14ac:dyDescent="0.25">
      <c r="A43" s="37"/>
      <c r="B43" s="39"/>
      <c r="C43" s="23"/>
      <c r="D43" s="9" t="s">
        <v>21</v>
      </c>
      <c r="E43" s="1">
        <v>0</v>
      </c>
      <c r="F43" s="1">
        <v>0</v>
      </c>
      <c r="G43" s="1">
        <v>0</v>
      </c>
      <c r="H43" s="1">
        <v>0</v>
      </c>
      <c r="I43" s="2">
        <v>0</v>
      </c>
      <c r="J43" s="9"/>
    </row>
    <row r="44" spans="1:10" ht="15" customHeight="1" x14ac:dyDescent="0.25">
      <c r="A44" s="24" t="s">
        <v>30</v>
      </c>
      <c r="B44" s="27" t="s">
        <v>60</v>
      </c>
      <c r="C44" s="23" t="s">
        <v>33</v>
      </c>
      <c r="D44" s="12" t="s">
        <v>17</v>
      </c>
      <c r="E44" s="3">
        <f>SUM(E45:E48)</f>
        <v>6286.0999999999995</v>
      </c>
      <c r="F44" s="3">
        <f t="shared" ref="F44:G44" si="9">SUM(F45:F48)</f>
        <v>6286.0999999999995</v>
      </c>
      <c r="G44" s="3">
        <f t="shared" si="9"/>
        <v>6250.5</v>
      </c>
      <c r="H44" s="3">
        <f t="shared" si="6"/>
        <v>-35.599999999999454</v>
      </c>
      <c r="I44" s="4">
        <f t="shared" si="7"/>
        <v>0.99433671115636091</v>
      </c>
      <c r="J44" s="9"/>
    </row>
    <row r="45" spans="1:10" ht="25.5" x14ac:dyDescent="0.25">
      <c r="A45" s="25"/>
      <c r="B45" s="28"/>
      <c r="C45" s="23"/>
      <c r="D45" s="9" t="s">
        <v>18</v>
      </c>
      <c r="E45" s="1">
        <v>0</v>
      </c>
      <c r="F45" s="1">
        <v>0</v>
      </c>
      <c r="G45" s="1">
        <v>0</v>
      </c>
      <c r="H45" s="1">
        <f t="shared" si="6"/>
        <v>0</v>
      </c>
      <c r="I45" s="2">
        <v>0</v>
      </c>
      <c r="J45" s="9"/>
    </row>
    <row r="46" spans="1:10" ht="32.25" customHeight="1" x14ac:dyDescent="0.25">
      <c r="A46" s="25"/>
      <c r="B46" s="28"/>
      <c r="C46" s="23"/>
      <c r="D46" s="9" t="s">
        <v>19</v>
      </c>
      <c r="E46" s="1">
        <v>419.9</v>
      </c>
      <c r="F46" s="1">
        <v>419.9</v>
      </c>
      <c r="G46" s="1">
        <v>419.9</v>
      </c>
      <c r="H46" s="1">
        <f t="shared" si="6"/>
        <v>0</v>
      </c>
      <c r="I46" s="2">
        <v>0</v>
      </c>
      <c r="J46" s="9"/>
    </row>
    <row r="47" spans="1:10" ht="71.25" customHeight="1" x14ac:dyDescent="0.25">
      <c r="A47" s="25"/>
      <c r="B47" s="28"/>
      <c r="C47" s="23"/>
      <c r="D47" s="14" t="s">
        <v>20</v>
      </c>
      <c r="E47" s="1">
        <v>5866.2</v>
      </c>
      <c r="F47" s="1">
        <v>5866.2</v>
      </c>
      <c r="G47" s="1">
        <v>5830.6</v>
      </c>
      <c r="H47" s="1">
        <f t="shared" si="6"/>
        <v>-35.599999999999454</v>
      </c>
      <c r="I47" s="2">
        <f t="shared" si="7"/>
        <v>0.99393133544713796</v>
      </c>
      <c r="J47" s="6"/>
    </row>
    <row r="48" spans="1:10" ht="27.75" customHeight="1" x14ac:dyDescent="0.25">
      <c r="A48" s="25"/>
      <c r="B48" s="28"/>
      <c r="C48" s="23"/>
      <c r="D48" s="9" t="s">
        <v>21</v>
      </c>
      <c r="E48" s="1">
        <v>0</v>
      </c>
      <c r="F48" s="1">
        <v>0</v>
      </c>
      <c r="G48" s="1">
        <v>0</v>
      </c>
      <c r="H48" s="1">
        <v>0</v>
      </c>
      <c r="I48" s="2">
        <v>0</v>
      </c>
      <c r="J48" s="9"/>
    </row>
    <row r="49" spans="1:10" ht="15" customHeight="1" x14ac:dyDescent="0.25">
      <c r="A49" s="25"/>
      <c r="B49" s="28"/>
      <c r="C49" s="23" t="s">
        <v>47</v>
      </c>
      <c r="D49" s="12" t="s">
        <v>17</v>
      </c>
      <c r="E49" s="3">
        <f>SUM(E50:E53)</f>
        <v>887.3</v>
      </c>
      <c r="F49" s="3">
        <f t="shared" ref="F49:G49" si="10">SUM(F50:F53)</f>
        <v>887.3</v>
      </c>
      <c r="G49" s="3">
        <f t="shared" si="10"/>
        <v>887.3</v>
      </c>
      <c r="H49" s="3">
        <f t="shared" ref="H49:H53" si="11">SUM(G49-F49)</f>
        <v>0</v>
      </c>
      <c r="I49" s="4">
        <f t="shared" ref="I49:I52" si="12">SUM(G49/F49*100%)</f>
        <v>1</v>
      </c>
      <c r="J49" s="9"/>
    </row>
    <row r="50" spans="1:10" ht="25.5" x14ac:dyDescent="0.25">
      <c r="A50" s="25"/>
      <c r="B50" s="28"/>
      <c r="C50" s="23"/>
      <c r="D50" s="9" t="s">
        <v>18</v>
      </c>
      <c r="E50" s="1">
        <v>0</v>
      </c>
      <c r="F50" s="1">
        <v>0</v>
      </c>
      <c r="G50" s="1">
        <v>0</v>
      </c>
      <c r="H50" s="1">
        <f t="shared" si="11"/>
        <v>0</v>
      </c>
      <c r="I50" s="2">
        <v>0</v>
      </c>
      <c r="J50" s="9"/>
    </row>
    <row r="51" spans="1:10" ht="32.25" customHeight="1" x14ac:dyDescent="0.25">
      <c r="A51" s="25"/>
      <c r="B51" s="28"/>
      <c r="C51" s="23"/>
      <c r="D51" s="9" t="s">
        <v>19</v>
      </c>
      <c r="E51" s="1">
        <v>0</v>
      </c>
      <c r="F51" s="1">
        <v>0</v>
      </c>
      <c r="G51" s="1">
        <v>0</v>
      </c>
      <c r="H51" s="1">
        <f t="shared" si="11"/>
        <v>0</v>
      </c>
      <c r="I51" s="2">
        <v>0</v>
      </c>
      <c r="J51" s="9"/>
    </row>
    <row r="52" spans="1:10" ht="71.25" customHeight="1" x14ac:dyDescent="0.25">
      <c r="A52" s="25"/>
      <c r="B52" s="28"/>
      <c r="C52" s="23"/>
      <c r="D52" s="9" t="s">
        <v>20</v>
      </c>
      <c r="E52" s="1">
        <v>887.3</v>
      </c>
      <c r="F52" s="1">
        <v>887.3</v>
      </c>
      <c r="G52" s="1">
        <v>887.3</v>
      </c>
      <c r="H52" s="1">
        <f t="shared" si="11"/>
        <v>0</v>
      </c>
      <c r="I52" s="2">
        <f t="shared" si="12"/>
        <v>1</v>
      </c>
      <c r="J52" s="6"/>
    </row>
    <row r="53" spans="1:10" ht="27.75" customHeight="1" x14ac:dyDescent="0.25">
      <c r="A53" s="26"/>
      <c r="B53" s="29"/>
      <c r="C53" s="23"/>
      <c r="D53" s="9" t="s">
        <v>21</v>
      </c>
      <c r="E53" s="1">
        <v>0</v>
      </c>
      <c r="F53" s="1">
        <v>0</v>
      </c>
      <c r="G53" s="1">
        <v>0</v>
      </c>
      <c r="H53" s="1">
        <f t="shared" si="11"/>
        <v>0</v>
      </c>
      <c r="I53" s="2">
        <v>0</v>
      </c>
      <c r="J53" s="9"/>
    </row>
    <row r="54" spans="1:10" ht="14.25" customHeight="1" x14ac:dyDescent="0.25">
      <c r="A54" s="24" t="s">
        <v>31</v>
      </c>
      <c r="B54" s="30" t="s">
        <v>61</v>
      </c>
      <c r="C54" s="34" t="s">
        <v>33</v>
      </c>
      <c r="D54" s="12" t="s">
        <v>17</v>
      </c>
      <c r="E54" s="3">
        <f>SUM(E55:E58)</f>
        <v>9765.5</v>
      </c>
      <c r="F54" s="3">
        <f t="shared" ref="F54:G54" si="13">SUM(F55:F58)</f>
        <v>9615.5</v>
      </c>
      <c r="G54" s="3">
        <f t="shared" si="13"/>
        <v>9308.1</v>
      </c>
      <c r="H54" s="3">
        <f t="shared" si="6"/>
        <v>-307.39999999999964</v>
      </c>
      <c r="I54" s="4">
        <v>0</v>
      </c>
      <c r="J54" s="9"/>
    </row>
    <row r="55" spans="1:10" ht="25.5" x14ac:dyDescent="0.25">
      <c r="A55" s="25"/>
      <c r="B55" s="31"/>
      <c r="C55" s="35"/>
      <c r="D55" s="9" t="s">
        <v>18</v>
      </c>
      <c r="E55" s="1">
        <v>0</v>
      </c>
      <c r="F55" s="1">
        <v>0</v>
      </c>
      <c r="G55" s="1">
        <v>0</v>
      </c>
      <c r="H55" s="1">
        <v>0</v>
      </c>
      <c r="I55" s="2">
        <v>0</v>
      </c>
      <c r="J55" s="9"/>
    </row>
    <row r="56" spans="1:10" ht="25.5" x14ac:dyDescent="0.25">
      <c r="A56" s="25"/>
      <c r="B56" s="31"/>
      <c r="C56" s="35"/>
      <c r="D56" s="9" t="s">
        <v>19</v>
      </c>
      <c r="E56" s="1">
        <v>2830.1</v>
      </c>
      <c r="F56" s="1">
        <v>2830.1</v>
      </c>
      <c r="G56" s="1">
        <v>2830.1</v>
      </c>
      <c r="H56" s="1">
        <f t="shared" si="6"/>
        <v>0</v>
      </c>
      <c r="I56" s="2">
        <f t="shared" si="7"/>
        <v>1</v>
      </c>
      <c r="J56" s="13"/>
    </row>
    <row r="57" spans="1:10" x14ac:dyDescent="0.25">
      <c r="A57" s="25"/>
      <c r="B57" s="31"/>
      <c r="C57" s="35"/>
      <c r="D57" s="9" t="s">
        <v>20</v>
      </c>
      <c r="E57" s="1">
        <v>2510</v>
      </c>
      <c r="F57" s="1">
        <v>2510</v>
      </c>
      <c r="G57" s="1">
        <v>2510</v>
      </c>
      <c r="H57" s="1">
        <f t="shared" si="6"/>
        <v>0</v>
      </c>
      <c r="I57" s="2">
        <f t="shared" si="7"/>
        <v>1</v>
      </c>
      <c r="J57" s="13"/>
    </row>
    <row r="58" spans="1:10" ht="25.5" x14ac:dyDescent="0.25">
      <c r="A58" s="26"/>
      <c r="B58" s="32"/>
      <c r="C58" s="36"/>
      <c r="D58" s="9" t="s">
        <v>21</v>
      </c>
      <c r="E58" s="1">
        <v>4425.3999999999996</v>
      </c>
      <c r="F58" s="1">
        <v>4275.3999999999996</v>
      </c>
      <c r="G58" s="1">
        <v>3968</v>
      </c>
      <c r="H58" s="1">
        <f t="shared" si="6"/>
        <v>-307.39999999999964</v>
      </c>
      <c r="I58" s="2">
        <f t="shared" si="7"/>
        <v>0.92810029470926703</v>
      </c>
      <c r="J58" s="9"/>
    </row>
    <row r="59" spans="1:10" ht="14.25" customHeight="1" x14ac:dyDescent="0.25">
      <c r="A59" s="24" t="s">
        <v>32</v>
      </c>
      <c r="B59" s="27" t="s">
        <v>53</v>
      </c>
      <c r="C59" s="23" t="s">
        <v>34</v>
      </c>
      <c r="D59" s="9" t="s">
        <v>17</v>
      </c>
      <c r="E59" s="3">
        <f>SUM(E60:E63)</f>
        <v>0</v>
      </c>
      <c r="F59" s="3">
        <f t="shared" ref="F59:G59" si="14">SUM(F60:F63)</f>
        <v>0</v>
      </c>
      <c r="G59" s="3">
        <f t="shared" si="14"/>
        <v>0</v>
      </c>
      <c r="H59" s="3">
        <f t="shared" si="6"/>
        <v>0</v>
      </c>
      <c r="I59" s="4">
        <v>0</v>
      </c>
      <c r="J59" s="9"/>
    </row>
    <row r="60" spans="1:10" ht="25.5" x14ac:dyDescent="0.25">
      <c r="A60" s="25"/>
      <c r="B60" s="28"/>
      <c r="C60" s="23"/>
      <c r="D60" s="9" t="s">
        <v>18</v>
      </c>
      <c r="E60" s="1">
        <v>0</v>
      </c>
      <c r="F60" s="1">
        <v>0</v>
      </c>
      <c r="G60" s="1">
        <v>0</v>
      </c>
      <c r="H60" s="1">
        <f t="shared" si="6"/>
        <v>0</v>
      </c>
      <c r="I60" s="2">
        <v>0</v>
      </c>
      <c r="J60" s="9"/>
    </row>
    <row r="61" spans="1:10" ht="30.75" customHeight="1" x14ac:dyDescent="0.25">
      <c r="A61" s="25"/>
      <c r="B61" s="28"/>
      <c r="C61" s="23"/>
      <c r="D61" s="9" t="s">
        <v>19</v>
      </c>
      <c r="E61" s="1">
        <v>0</v>
      </c>
      <c r="F61" s="1">
        <v>0</v>
      </c>
      <c r="G61" s="1">
        <v>0</v>
      </c>
      <c r="H61" s="1">
        <f t="shared" si="6"/>
        <v>0</v>
      </c>
      <c r="I61" s="2">
        <v>0</v>
      </c>
      <c r="J61" s="9"/>
    </row>
    <row r="62" spans="1:10" ht="30.75" customHeight="1" x14ac:dyDescent="0.25">
      <c r="A62" s="25"/>
      <c r="B62" s="28"/>
      <c r="C62" s="23"/>
      <c r="D62" s="9" t="s">
        <v>20</v>
      </c>
      <c r="E62" s="1">
        <v>0</v>
      </c>
      <c r="F62" s="1">
        <v>0</v>
      </c>
      <c r="G62" s="1">
        <v>0</v>
      </c>
      <c r="H62" s="1">
        <f t="shared" si="6"/>
        <v>0</v>
      </c>
      <c r="I62" s="2">
        <v>0</v>
      </c>
      <c r="J62" s="9"/>
    </row>
    <row r="63" spans="1:10" ht="25.5" x14ac:dyDescent="0.25">
      <c r="A63" s="25"/>
      <c r="B63" s="28"/>
      <c r="C63" s="23"/>
      <c r="D63" s="9" t="s">
        <v>21</v>
      </c>
      <c r="E63" s="1">
        <v>0</v>
      </c>
      <c r="F63" s="1">
        <v>0</v>
      </c>
      <c r="G63" s="1">
        <v>0</v>
      </c>
      <c r="H63" s="1">
        <f t="shared" si="6"/>
        <v>0</v>
      </c>
      <c r="I63" s="2">
        <v>0</v>
      </c>
      <c r="J63" s="9"/>
    </row>
    <row r="64" spans="1:10" ht="14.25" customHeight="1" x14ac:dyDescent="0.25">
      <c r="A64" s="25"/>
      <c r="B64" s="28"/>
      <c r="C64" s="23" t="s">
        <v>47</v>
      </c>
      <c r="D64" s="9" t="s">
        <v>17</v>
      </c>
      <c r="E64" s="3">
        <f t="shared" ref="E64:G64" si="15">SUM(E65:E68)</f>
        <v>9997.4</v>
      </c>
      <c r="F64" s="3">
        <f t="shared" si="15"/>
        <v>9997.4</v>
      </c>
      <c r="G64" s="3">
        <f t="shared" si="15"/>
        <v>9997.4</v>
      </c>
      <c r="H64" s="3">
        <f t="shared" ref="H64:H68" si="16">SUM(G64-F64)</f>
        <v>0</v>
      </c>
      <c r="I64" s="4">
        <f t="shared" ref="I64:I67" si="17">SUM(G64/F64*100%)</f>
        <v>1</v>
      </c>
      <c r="J64" s="9"/>
    </row>
    <row r="65" spans="1:10" ht="25.5" x14ac:dyDescent="0.25">
      <c r="A65" s="25"/>
      <c r="B65" s="28"/>
      <c r="C65" s="23"/>
      <c r="D65" s="9" t="s">
        <v>18</v>
      </c>
      <c r="E65" s="1">
        <v>0</v>
      </c>
      <c r="F65" s="1">
        <v>0</v>
      </c>
      <c r="G65" s="1">
        <v>0</v>
      </c>
      <c r="H65" s="1">
        <f t="shared" si="16"/>
        <v>0</v>
      </c>
      <c r="I65" s="2">
        <v>0</v>
      </c>
      <c r="J65" s="9"/>
    </row>
    <row r="66" spans="1:10" ht="30.75" customHeight="1" x14ac:dyDescent="0.25">
      <c r="A66" s="25"/>
      <c r="B66" s="28"/>
      <c r="C66" s="23"/>
      <c r="D66" s="9" t="s">
        <v>19</v>
      </c>
      <c r="E66" s="1">
        <v>0</v>
      </c>
      <c r="F66" s="1">
        <v>0</v>
      </c>
      <c r="G66" s="1">
        <v>0</v>
      </c>
      <c r="H66" s="1">
        <f t="shared" si="16"/>
        <v>0</v>
      </c>
      <c r="I66" s="2">
        <v>0</v>
      </c>
      <c r="J66" s="9"/>
    </row>
    <row r="67" spans="1:10" ht="54" customHeight="1" x14ac:dyDescent="0.25">
      <c r="A67" s="25"/>
      <c r="B67" s="28"/>
      <c r="C67" s="23"/>
      <c r="D67" s="9" t="s">
        <v>20</v>
      </c>
      <c r="E67" s="1">
        <v>9997.4</v>
      </c>
      <c r="F67" s="1">
        <v>9997.4</v>
      </c>
      <c r="G67" s="1">
        <v>9997.4</v>
      </c>
      <c r="H67" s="1">
        <f t="shared" si="16"/>
        <v>0</v>
      </c>
      <c r="I67" s="2">
        <f t="shared" si="17"/>
        <v>1</v>
      </c>
      <c r="J67" s="21"/>
    </row>
    <row r="68" spans="1:10" ht="25.5" x14ac:dyDescent="0.25">
      <c r="A68" s="26"/>
      <c r="B68" s="29"/>
      <c r="C68" s="23"/>
      <c r="D68" s="9" t="s">
        <v>21</v>
      </c>
      <c r="E68" s="1">
        <v>0</v>
      </c>
      <c r="F68" s="1">
        <v>0</v>
      </c>
      <c r="G68" s="1">
        <v>0</v>
      </c>
      <c r="H68" s="1">
        <f t="shared" si="16"/>
        <v>0</v>
      </c>
      <c r="I68" s="2">
        <v>0</v>
      </c>
      <c r="J68" s="9"/>
    </row>
    <row r="69" spans="1:10" ht="14.25" customHeight="1" x14ac:dyDescent="0.25">
      <c r="A69" s="24" t="s">
        <v>41</v>
      </c>
      <c r="B69" s="34" t="s">
        <v>44</v>
      </c>
      <c r="C69" s="23" t="s">
        <v>33</v>
      </c>
      <c r="D69" s="9" t="s">
        <v>17</v>
      </c>
      <c r="E69" s="3">
        <f>SUM(E70:E73)</f>
        <v>0</v>
      </c>
      <c r="F69" s="3">
        <f t="shared" ref="F69:G69" si="18">SUM(F70:F73)</f>
        <v>0</v>
      </c>
      <c r="G69" s="3">
        <f t="shared" si="18"/>
        <v>0</v>
      </c>
      <c r="H69" s="3">
        <f t="shared" ref="H69:H73" si="19">SUM(G69-F69)</f>
        <v>0</v>
      </c>
      <c r="I69" s="4">
        <v>0</v>
      </c>
      <c r="J69" s="9"/>
    </row>
    <row r="70" spans="1:10" ht="25.5" x14ac:dyDescent="0.25">
      <c r="A70" s="25"/>
      <c r="B70" s="35"/>
      <c r="C70" s="23"/>
      <c r="D70" s="9" t="s">
        <v>18</v>
      </c>
      <c r="E70" s="1">
        <v>0</v>
      </c>
      <c r="F70" s="1">
        <v>0</v>
      </c>
      <c r="G70" s="1">
        <v>0</v>
      </c>
      <c r="H70" s="1">
        <f t="shared" si="19"/>
        <v>0</v>
      </c>
      <c r="I70" s="2">
        <v>0</v>
      </c>
      <c r="J70" s="9"/>
    </row>
    <row r="71" spans="1:10" ht="30.75" customHeight="1" x14ac:dyDescent="0.25">
      <c r="A71" s="25"/>
      <c r="B71" s="35"/>
      <c r="C71" s="23"/>
      <c r="D71" s="9" t="s">
        <v>19</v>
      </c>
      <c r="E71" s="1">
        <v>0</v>
      </c>
      <c r="F71" s="1">
        <v>0</v>
      </c>
      <c r="G71" s="1">
        <v>0</v>
      </c>
      <c r="H71" s="1">
        <f t="shared" si="19"/>
        <v>0</v>
      </c>
      <c r="I71" s="2">
        <v>0</v>
      </c>
      <c r="J71" s="9"/>
    </row>
    <row r="72" spans="1:10" ht="30.75" customHeight="1" x14ac:dyDescent="0.25">
      <c r="A72" s="25"/>
      <c r="B72" s="35"/>
      <c r="C72" s="23"/>
      <c r="D72" s="9" t="s">
        <v>20</v>
      </c>
      <c r="E72" s="1">
        <v>0</v>
      </c>
      <c r="F72" s="1">
        <v>0</v>
      </c>
      <c r="G72" s="1">
        <v>0</v>
      </c>
      <c r="H72" s="1">
        <f t="shared" si="19"/>
        <v>0</v>
      </c>
      <c r="I72" s="2">
        <v>0</v>
      </c>
      <c r="J72" s="9"/>
    </row>
    <row r="73" spans="1:10" ht="25.5" x14ac:dyDescent="0.25">
      <c r="A73" s="25"/>
      <c r="B73" s="35"/>
      <c r="C73" s="23"/>
      <c r="D73" s="9" t="s">
        <v>21</v>
      </c>
      <c r="E73" s="1">
        <v>0</v>
      </c>
      <c r="F73" s="1">
        <v>0</v>
      </c>
      <c r="G73" s="1">
        <v>0</v>
      </c>
      <c r="H73" s="1">
        <f t="shared" si="19"/>
        <v>0</v>
      </c>
      <c r="I73" s="2">
        <v>0</v>
      </c>
      <c r="J73" s="9"/>
    </row>
    <row r="74" spans="1:10" ht="14.25" customHeight="1" x14ac:dyDescent="0.25">
      <c r="A74" s="25"/>
      <c r="B74" s="35"/>
      <c r="C74" s="34" t="s">
        <v>34</v>
      </c>
      <c r="D74" s="9" t="s">
        <v>17</v>
      </c>
      <c r="E74" s="3">
        <f>SUM(E75:E78)</f>
        <v>0</v>
      </c>
      <c r="F74" s="3">
        <f t="shared" ref="F74:G74" si="20">SUM(F75:F78)</f>
        <v>0</v>
      </c>
      <c r="G74" s="3">
        <f t="shared" si="20"/>
        <v>0</v>
      </c>
      <c r="H74" s="3">
        <f t="shared" ref="H74:H78" si="21">SUM(G74-F74)</f>
        <v>0</v>
      </c>
      <c r="I74" s="4">
        <v>0</v>
      </c>
      <c r="J74" s="9"/>
    </row>
    <row r="75" spans="1:10" ht="25.5" x14ac:dyDescent="0.25">
      <c r="A75" s="25"/>
      <c r="B75" s="35"/>
      <c r="C75" s="35"/>
      <c r="D75" s="9" t="s">
        <v>18</v>
      </c>
      <c r="E75" s="1">
        <v>0</v>
      </c>
      <c r="F75" s="1">
        <v>0</v>
      </c>
      <c r="G75" s="1">
        <v>0</v>
      </c>
      <c r="H75" s="1">
        <f t="shared" si="21"/>
        <v>0</v>
      </c>
      <c r="I75" s="2">
        <v>0</v>
      </c>
      <c r="J75" s="9"/>
    </row>
    <row r="76" spans="1:10" ht="30.75" customHeight="1" x14ac:dyDescent="0.25">
      <c r="A76" s="25"/>
      <c r="B76" s="35"/>
      <c r="C76" s="35"/>
      <c r="D76" s="9" t="s">
        <v>19</v>
      </c>
      <c r="E76" s="1">
        <v>0</v>
      </c>
      <c r="F76" s="1">
        <v>0</v>
      </c>
      <c r="G76" s="1">
        <v>0</v>
      </c>
      <c r="H76" s="1">
        <f t="shared" si="21"/>
        <v>0</v>
      </c>
      <c r="I76" s="2">
        <v>0</v>
      </c>
      <c r="J76" s="9"/>
    </row>
    <row r="77" spans="1:10" ht="30.75" customHeight="1" x14ac:dyDescent="0.25">
      <c r="A77" s="25"/>
      <c r="B77" s="35"/>
      <c r="C77" s="35"/>
      <c r="D77" s="9" t="s">
        <v>20</v>
      </c>
      <c r="E77" s="1">
        <v>0</v>
      </c>
      <c r="F77" s="1">
        <v>0</v>
      </c>
      <c r="G77" s="1">
        <v>0</v>
      </c>
      <c r="H77" s="1">
        <f t="shared" si="21"/>
        <v>0</v>
      </c>
      <c r="I77" s="2">
        <v>0</v>
      </c>
      <c r="J77" s="9"/>
    </row>
    <row r="78" spans="1:10" ht="25.5" x14ac:dyDescent="0.25">
      <c r="A78" s="26"/>
      <c r="B78" s="36"/>
      <c r="C78" s="36"/>
      <c r="D78" s="9" t="s">
        <v>21</v>
      </c>
      <c r="E78" s="1">
        <v>0</v>
      </c>
      <c r="F78" s="1">
        <v>0</v>
      </c>
      <c r="G78" s="1">
        <v>0</v>
      </c>
      <c r="H78" s="1">
        <f t="shared" si="21"/>
        <v>0</v>
      </c>
      <c r="I78" s="2">
        <v>0</v>
      </c>
      <c r="J78" s="9"/>
    </row>
    <row r="79" spans="1:10" ht="14.25" customHeight="1" x14ac:dyDescent="0.25">
      <c r="A79" s="24" t="s">
        <v>42</v>
      </c>
      <c r="B79" s="33" t="s">
        <v>45</v>
      </c>
      <c r="C79" s="23" t="s">
        <v>33</v>
      </c>
      <c r="D79" s="9" t="s">
        <v>17</v>
      </c>
      <c r="E79" s="3">
        <f>SUM(E80:E83)</f>
        <v>58274.5</v>
      </c>
      <c r="F79" s="3">
        <f t="shared" ref="F79:G79" si="22">SUM(F80:F83)</f>
        <v>58274.5</v>
      </c>
      <c r="G79" s="3">
        <f t="shared" si="22"/>
        <v>55160</v>
      </c>
      <c r="H79" s="3">
        <f t="shared" ref="H79:H83" si="23">SUM(G79-F79)</f>
        <v>-3114.5</v>
      </c>
      <c r="I79" s="4">
        <f t="shared" ref="I79:I83" si="24">SUM(G79/F79*100%)</f>
        <v>0.94655466799371935</v>
      </c>
      <c r="J79" s="9"/>
    </row>
    <row r="80" spans="1:10" ht="25.5" x14ac:dyDescent="0.25">
      <c r="A80" s="25"/>
      <c r="B80" s="33"/>
      <c r="C80" s="23"/>
      <c r="D80" s="9" t="s">
        <v>18</v>
      </c>
      <c r="E80" s="1">
        <v>0</v>
      </c>
      <c r="F80" s="1">
        <v>0</v>
      </c>
      <c r="G80" s="1">
        <v>0</v>
      </c>
      <c r="H80" s="1">
        <f t="shared" si="23"/>
        <v>0</v>
      </c>
      <c r="I80" s="2">
        <v>0</v>
      </c>
      <c r="J80" s="9"/>
    </row>
    <row r="81" spans="1:10" ht="30.75" customHeight="1" x14ac:dyDescent="0.25">
      <c r="A81" s="25"/>
      <c r="B81" s="33"/>
      <c r="C81" s="23"/>
      <c r="D81" s="9" t="s">
        <v>19</v>
      </c>
      <c r="E81" s="1">
        <v>0</v>
      </c>
      <c r="F81" s="1">
        <v>0</v>
      </c>
      <c r="G81" s="1">
        <v>0</v>
      </c>
      <c r="H81" s="1">
        <f t="shared" si="23"/>
        <v>0</v>
      </c>
      <c r="I81" s="2">
        <v>0</v>
      </c>
      <c r="J81" s="9"/>
    </row>
    <row r="82" spans="1:10" ht="30.75" customHeight="1" x14ac:dyDescent="0.25">
      <c r="A82" s="25"/>
      <c r="B82" s="33"/>
      <c r="C82" s="23"/>
      <c r="D82" s="9" t="s">
        <v>20</v>
      </c>
      <c r="E82" s="1">
        <v>53254.6</v>
      </c>
      <c r="F82" s="1">
        <v>53254.6</v>
      </c>
      <c r="G82" s="1">
        <v>51920.6</v>
      </c>
      <c r="H82" s="1">
        <f t="shared" si="23"/>
        <v>-1334</v>
      </c>
      <c r="I82" s="2">
        <f t="shared" si="24"/>
        <v>0.97495052070619248</v>
      </c>
      <c r="J82" s="18"/>
    </row>
    <row r="83" spans="1:10" ht="25.5" x14ac:dyDescent="0.25">
      <c r="A83" s="26"/>
      <c r="B83" s="33"/>
      <c r="C83" s="23"/>
      <c r="D83" s="9" t="s">
        <v>21</v>
      </c>
      <c r="E83" s="1">
        <v>5019.8999999999996</v>
      </c>
      <c r="F83" s="1">
        <v>5019.8999999999996</v>
      </c>
      <c r="G83" s="1">
        <v>3239.4</v>
      </c>
      <c r="H83" s="1">
        <f t="shared" si="23"/>
        <v>-1780.4999999999995</v>
      </c>
      <c r="I83" s="2">
        <f t="shared" si="24"/>
        <v>0.64531165959481274</v>
      </c>
      <c r="J83" s="9"/>
    </row>
    <row r="84" spans="1:10" ht="14.25" customHeight="1" x14ac:dyDescent="0.25">
      <c r="A84" s="37" t="s">
        <v>43</v>
      </c>
      <c r="B84" s="33" t="s">
        <v>46</v>
      </c>
      <c r="C84" s="23" t="s">
        <v>33</v>
      </c>
      <c r="D84" s="9" t="s">
        <v>17</v>
      </c>
      <c r="E84" s="3">
        <f>SUM(E85:E88)</f>
        <v>503.5</v>
      </c>
      <c r="F84" s="3">
        <f t="shared" ref="F84:G84" si="25">SUM(F85:F88)</f>
        <v>503.5</v>
      </c>
      <c r="G84" s="3">
        <f t="shared" si="25"/>
        <v>503.5</v>
      </c>
      <c r="H84" s="3">
        <f t="shared" ref="H84:H94" si="26">SUM(G84-F84)</f>
        <v>0</v>
      </c>
      <c r="I84" s="4">
        <f t="shared" ref="I84:I98" si="27">SUM(G84/F84*100%)</f>
        <v>1</v>
      </c>
      <c r="J84" s="9"/>
    </row>
    <row r="85" spans="1:10" ht="25.5" x14ac:dyDescent="0.25">
      <c r="A85" s="37"/>
      <c r="B85" s="33"/>
      <c r="C85" s="23"/>
      <c r="D85" s="9" t="s">
        <v>18</v>
      </c>
      <c r="E85" s="1">
        <v>0</v>
      </c>
      <c r="F85" s="1">
        <v>0</v>
      </c>
      <c r="G85" s="1">
        <v>0</v>
      </c>
      <c r="H85" s="1">
        <f t="shared" si="26"/>
        <v>0</v>
      </c>
      <c r="I85" s="2">
        <v>0</v>
      </c>
      <c r="J85" s="9"/>
    </row>
    <row r="86" spans="1:10" ht="30.75" customHeight="1" x14ac:dyDescent="0.25">
      <c r="A86" s="37"/>
      <c r="B86" s="33"/>
      <c r="C86" s="23"/>
      <c r="D86" s="9" t="s">
        <v>19</v>
      </c>
      <c r="E86" s="1">
        <v>0</v>
      </c>
      <c r="F86" s="1">
        <v>0</v>
      </c>
      <c r="G86" s="1">
        <v>0</v>
      </c>
      <c r="H86" s="1">
        <f t="shared" si="26"/>
        <v>0</v>
      </c>
      <c r="I86" s="2">
        <v>0</v>
      </c>
      <c r="J86" s="9"/>
    </row>
    <row r="87" spans="1:10" ht="30.75" customHeight="1" x14ac:dyDescent="0.25">
      <c r="A87" s="37"/>
      <c r="B87" s="33"/>
      <c r="C87" s="23"/>
      <c r="D87" s="9" t="s">
        <v>20</v>
      </c>
      <c r="E87" s="1">
        <v>503.5</v>
      </c>
      <c r="F87" s="1">
        <v>503.5</v>
      </c>
      <c r="G87" s="1">
        <v>503.5</v>
      </c>
      <c r="H87" s="1">
        <f t="shared" si="26"/>
        <v>0</v>
      </c>
      <c r="I87" s="2">
        <f t="shared" si="27"/>
        <v>1</v>
      </c>
      <c r="J87" s="9"/>
    </row>
    <row r="88" spans="1:10" ht="25.5" x14ac:dyDescent="0.25">
      <c r="A88" s="37"/>
      <c r="B88" s="33"/>
      <c r="C88" s="23"/>
      <c r="D88" s="9" t="s">
        <v>21</v>
      </c>
      <c r="E88" s="1">
        <v>0</v>
      </c>
      <c r="F88" s="1">
        <v>0</v>
      </c>
      <c r="G88" s="1">
        <v>0</v>
      </c>
      <c r="H88" s="1">
        <f t="shared" si="26"/>
        <v>0</v>
      </c>
      <c r="I88" s="2">
        <v>0</v>
      </c>
      <c r="J88" s="9"/>
    </row>
    <row r="89" spans="1:10" ht="14.25" customHeight="1" x14ac:dyDescent="0.25">
      <c r="A89" s="37" t="s">
        <v>62</v>
      </c>
      <c r="B89" s="33" t="s">
        <v>63</v>
      </c>
      <c r="C89" s="23" t="s">
        <v>34</v>
      </c>
      <c r="D89" s="9" t="s">
        <v>17</v>
      </c>
      <c r="E89" s="3">
        <f>SUM(E90:E93)</f>
        <v>477862.9</v>
      </c>
      <c r="F89" s="3">
        <f t="shared" ref="F89:G89" si="28">SUM(F90:F93)</f>
        <v>477862.9</v>
      </c>
      <c r="G89" s="3">
        <f t="shared" si="28"/>
        <v>477862.9</v>
      </c>
      <c r="H89" s="3">
        <f t="shared" ref="H89:H93" si="29">SUM(G89-F89)</f>
        <v>0</v>
      </c>
      <c r="I89" s="4">
        <f t="shared" ref="I89:I92" si="30">SUM(G89/F89*100%)</f>
        <v>1</v>
      </c>
      <c r="J89" s="9"/>
    </row>
    <row r="90" spans="1:10" ht="25.5" x14ac:dyDescent="0.25">
      <c r="A90" s="37"/>
      <c r="B90" s="33"/>
      <c r="C90" s="23"/>
      <c r="D90" s="9" t="s">
        <v>18</v>
      </c>
      <c r="E90" s="1">
        <v>113717.1</v>
      </c>
      <c r="F90" s="1">
        <v>113717.1</v>
      </c>
      <c r="G90" s="1">
        <v>113717.1</v>
      </c>
      <c r="H90" s="1">
        <f t="shared" si="29"/>
        <v>0</v>
      </c>
      <c r="I90" s="2">
        <f t="shared" si="30"/>
        <v>1</v>
      </c>
      <c r="J90" s="19"/>
    </row>
    <row r="91" spans="1:10" ht="30.75" customHeight="1" x14ac:dyDescent="0.25">
      <c r="A91" s="37"/>
      <c r="B91" s="33"/>
      <c r="C91" s="23"/>
      <c r="D91" s="9" t="s">
        <v>19</v>
      </c>
      <c r="E91" s="1">
        <v>340252.7</v>
      </c>
      <c r="F91" s="1">
        <v>340252.7</v>
      </c>
      <c r="G91" s="1">
        <v>340252.7</v>
      </c>
      <c r="H91" s="1">
        <f t="shared" si="29"/>
        <v>0</v>
      </c>
      <c r="I91" s="2">
        <f t="shared" si="30"/>
        <v>1</v>
      </c>
      <c r="J91" s="19"/>
    </row>
    <row r="92" spans="1:10" ht="30.75" customHeight="1" x14ac:dyDescent="0.25">
      <c r="A92" s="37"/>
      <c r="B92" s="33"/>
      <c r="C92" s="23"/>
      <c r="D92" s="9" t="s">
        <v>20</v>
      </c>
      <c r="E92" s="1">
        <v>23893.1</v>
      </c>
      <c r="F92" s="1">
        <v>23893.1</v>
      </c>
      <c r="G92" s="1">
        <v>23893.1</v>
      </c>
      <c r="H92" s="1">
        <f t="shared" si="29"/>
        <v>0</v>
      </c>
      <c r="I92" s="2">
        <f t="shared" si="30"/>
        <v>1</v>
      </c>
      <c r="J92" s="19"/>
    </row>
    <row r="93" spans="1:10" ht="25.5" x14ac:dyDescent="0.25">
      <c r="A93" s="37"/>
      <c r="B93" s="33"/>
      <c r="C93" s="23"/>
      <c r="D93" s="9" t="s">
        <v>21</v>
      </c>
      <c r="E93" s="1">
        <v>0</v>
      </c>
      <c r="F93" s="1">
        <v>0</v>
      </c>
      <c r="G93" s="1">
        <v>0</v>
      </c>
      <c r="H93" s="1">
        <f t="shared" si="29"/>
        <v>0</v>
      </c>
      <c r="I93" s="2">
        <v>0</v>
      </c>
      <c r="J93" s="19"/>
    </row>
    <row r="94" spans="1:10" ht="15" customHeight="1" x14ac:dyDescent="0.25">
      <c r="A94" s="40" t="s">
        <v>22</v>
      </c>
      <c r="B94" s="41"/>
      <c r="C94" s="46"/>
      <c r="D94" s="12" t="s">
        <v>17</v>
      </c>
      <c r="E94" s="3">
        <f>SUM(E95:E98)</f>
        <v>2209019.6999999997</v>
      </c>
      <c r="F94" s="3">
        <f>SUM(F95:F98)</f>
        <v>2209019.6999999997</v>
      </c>
      <c r="G94" s="3">
        <f>SUM(G95:G98)</f>
        <v>2198281.3000000003</v>
      </c>
      <c r="H94" s="3">
        <f t="shared" si="26"/>
        <v>-10738.399999999441</v>
      </c>
      <c r="I94" s="4">
        <f t="shared" si="27"/>
        <v>0.99513883918735557</v>
      </c>
      <c r="J94" s="9"/>
    </row>
    <row r="95" spans="1:10" ht="25.5" x14ac:dyDescent="0.25">
      <c r="A95" s="42"/>
      <c r="B95" s="43"/>
      <c r="C95" s="47"/>
      <c r="D95" s="9" t="s">
        <v>18</v>
      </c>
      <c r="E95" s="1">
        <f>SUM(E15+E20+E25+E30+E35+E40+E45+E50+E55+E60+E65+E70+E75+E80+E85+E90)</f>
        <v>127294.5</v>
      </c>
      <c r="F95" s="1">
        <f t="shared" ref="F95:G95" si="31">SUM(F15+F20+F25+F30+F35+F40+F45+F50+F55+F60+F65+F70+F75+F80+F85+F90)</f>
        <v>127294.5</v>
      </c>
      <c r="G95" s="1">
        <f t="shared" si="31"/>
        <v>125373.20000000001</v>
      </c>
      <c r="H95" s="1">
        <f>SUM(H15+H20+H25+H30+H35+H40+H45+H50+H55+H60+H65+H70+H75+H80+H85+H90)</f>
        <v>-1921.2999999999993</v>
      </c>
      <c r="I95" s="2">
        <f t="shared" si="27"/>
        <v>0.98490665346892448</v>
      </c>
      <c r="J95" s="9"/>
    </row>
    <row r="96" spans="1:10" ht="29.25" customHeight="1" x14ac:dyDescent="0.25">
      <c r="A96" s="42"/>
      <c r="B96" s="43"/>
      <c r="C96" s="47"/>
      <c r="D96" s="9" t="s">
        <v>19</v>
      </c>
      <c r="E96" s="1">
        <f>SUM(E16+E21+E26+E31+E36+E41+E46+E51+E56+E61+E66+E71+E76+E81+E86+E91)</f>
        <v>1645357.7999999998</v>
      </c>
      <c r="F96" s="1">
        <f t="shared" ref="F96:G96" si="32">SUM(F16+F21+F26+F31+F36+F41+F46+F51+F56+F61+F66+F71+F76+F81+F86+F91)</f>
        <v>1645357.7999999998</v>
      </c>
      <c r="G96" s="1">
        <f t="shared" si="32"/>
        <v>1644202.1</v>
      </c>
      <c r="H96" s="1">
        <f>SUM(H16+H21+H26+H31+H36+H41+H46+H51+H56+H61+H66+H71+H76+H81+H86+H91)</f>
        <v>-1155.6999999998604</v>
      </c>
      <c r="I96" s="2">
        <f t="shared" si="27"/>
        <v>0.99929759958593822</v>
      </c>
      <c r="J96" s="9"/>
    </row>
    <row r="97" spans="1:10" x14ac:dyDescent="0.25">
      <c r="A97" s="42"/>
      <c r="B97" s="43"/>
      <c r="C97" s="47"/>
      <c r="D97" s="9" t="s">
        <v>20</v>
      </c>
      <c r="E97" s="1">
        <f>SUM(E17+E22+E27+E32+E37+E42+E47+E52+E57+E62+E67+E72+E77+E82+E87+E92)</f>
        <v>359357.29999999993</v>
      </c>
      <c r="F97" s="1">
        <f t="shared" ref="F97:G97" si="33">SUM(F17+F22+F27+F32+F37+F42+F47+F52+F57+F62+F67+F72+F77+F82+F87+F92)</f>
        <v>359357.29999999993</v>
      </c>
      <c r="G97" s="1">
        <f t="shared" si="33"/>
        <v>357337.39999999997</v>
      </c>
      <c r="H97" s="1">
        <f>SUM(H17+H22+H27+H32+H37+H42+H47+H52+H57+H62+H67+H72+H77+H82+H87+H92)</f>
        <v>-2019.8999999999878</v>
      </c>
      <c r="I97" s="2">
        <f t="shared" si="27"/>
        <v>0.99437913185567683</v>
      </c>
      <c r="J97" s="9"/>
    </row>
    <row r="98" spans="1:10" ht="25.5" x14ac:dyDescent="0.25">
      <c r="A98" s="44"/>
      <c r="B98" s="45"/>
      <c r="C98" s="48"/>
      <c r="D98" s="9" t="s">
        <v>21</v>
      </c>
      <c r="E98" s="1">
        <f>SUM(E18+E23+E28+E33+E38+E43+E48+E53+E58+E63+E68+E73+E78+E83+E88+E93)</f>
        <v>77010.099999999991</v>
      </c>
      <c r="F98" s="1">
        <f t="shared" ref="F98:G98" si="34">SUM(F18+F23+F28+F33+F38+F43+F48+F53+F58+F63+F68+F73+F78+F83+F88+F93)</f>
        <v>77010.099999999991</v>
      </c>
      <c r="G98" s="1">
        <f t="shared" si="34"/>
        <v>71368.599999999991</v>
      </c>
      <c r="H98" s="1">
        <f>SUM(H18+H23+H28+H33+H38+H43+H48+H53+H58+H63+H68+H73+H78+H83+H88+H93)</f>
        <v>-5641.5000000000055</v>
      </c>
      <c r="I98" s="2">
        <f t="shared" si="27"/>
        <v>0.92674337521961403</v>
      </c>
      <c r="J98" s="9"/>
    </row>
    <row r="99" spans="1:10" x14ac:dyDescent="0.25">
      <c r="A99" s="38" t="s">
        <v>51</v>
      </c>
      <c r="B99" s="38"/>
      <c r="C99" s="9"/>
      <c r="D99" s="9"/>
      <c r="E99" s="1"/>
      <c r="F99" s="1"/>
      <c r="G99" s="1"/>
      <c r="H99" s="1"/>
      <c r="I99" s="2"/>
      <c r="J99" s="9"/>
    </row>
    <row r="100" spans="1:10" x14ac:dyDescent="0.25">
      <c r="A100" s="33" t="s">
        <v>52</v>
      </c>
      <c r="B100" s="33"/>
      <c r="C100" s="38"/>
      <c r="D100" s="12" t="s">
        <v>17</v>
      </c>
      <c r="E100" s="3">
        <f>SUM(E101:E104)</f>
        <v>477862.9</v>
      </c>
      <c r="F100" s="3">
        <f>SUM(F101:F104)</f>
        <v>477862.9</v>
      </c>
      <c r="G100" s="3">
        <f>SUM(G101:G104)</f>
        <v>477862.9</v>
      </c>
      <c r="H100" s="3">
        <f t="shared" si="6"/>
        <v>0</v>
      </c>
      <c r="I100" s="4">
        <f t="shared" ref="I100:I109" si="35">SUM(G100/F100*100%)</f>
        <v>1</v>
      </c>
      <c r="J100" s="9"/>
    </row>
    <row r="101" spans="1:10" ht="25.5" x14ac:dyDescent="0.25">
      <c r="A101" s="33"/>
      <c r="B101" s="33"/>
      <c r="C101" s="38"/>
      <c r="D101" s="9" t="s">
        <v>18</v>
      </c>
      <c r="E101" s="1">
        <f>SUM(E60+E75+E90)</f>
        <v>113717.1</v>
      </c>
      <c r="F101" s="1">
        <f t="shared" ref="F101:G101" si="36">SUM(F60+F75+F90)</f>
        <v>113717.1</v>
      </c>
      <c r="G101" s="1">
        <f t="shared" si="36"/>
        <v>113717.1</v>
      </c>
      <c r="H101" s="1">
        <f t="shared" ref="H101:H105" si="37">SUM(G101-F101)</f>
        <v>0</v>
      </c>
      <c r="I101" s="2">
        <f t="shared" si="35"/>
        <v>1</v>
      </c>
      <c r="J101" s="9"/>
    </row>
    <row r="102" spans="1:10" ht="29.25" customHeight="1" x14ac:dyDescent="0.25">
      <c r="A102" s="33"/>
      <c r="B102" s="33"/>
      <c r="C102" s="38"/>
      <c r="D102" s="9" t="s">
        <v>19</v>
      </c>
      <c r="E102" s="1">
        <f t="shared" ref="E102:G104" si="38">SUM(E61+E76+E91)</f>
        <v>340252.7</v>
      </c>
      <c r="F102" s="1">
        <f t="shared" si="38"/>
        <v>340252.7</v>
      </c>
      <c r="G102" s="1">
        <f t="shared" si="38"/>
        <v>340252.7</v>
      </c>
      <c r="H102" s="1">
        <f>SUM(G102-F102)</f>
        <v>0</v>
      </c>
      <c r="I102" s="2">
        <f t="shared" si="35"/>
        <v>1</v>
      </c>
      <c r="J102" s="9"/>
    </row>
    <row r="103" spans="1:10" x14ac:dyDescent="0.25">
      <c r="A103" s="33"/>
      <c r="B103" s="33"/>
      <c r="C103" s="38"/>
      <c r="D103" s="9" t="s">
        <v>20</v>
      </c>
      <c r="E103" s="1">
        <f t="shared" si="38"/>
        <v>23893.1</v>
      </c>
      <c r="F103" s="1">
        <f t="shared" si="38"/>
        <v>23893.1</v>
      </c>
      <c r="G103" s="1">
        <f t="shared" si="38"/>
        <v>23893.1</v>
      </c>
      <c r="H103" s="1">
        <f>SUM(G103-F103)</f>
        <v>0</v>
      </c>
      <c r="I103" s="2">
        <f t="shared" ref="I103" si="39">SUM(G103/F103*100%)</f>
        <v>1</v>
      </c>
      <c r="J103" s="9"/>
    </row>
    <row r="104" spans="1:10" ht="25.5" x14ac:dyDescent="0.25">
      <c r="A104" s="33"/>
      <c r="B104" s="33"/>
      <c r="C104" s="38"/>
      <c r="D104" s="9" t="s">
        <v>21</v>
      </c>
      <c r="E104" s="1">
        <f t="shared" si="38"/>
        <v>0</v>
      </c>
      <c r="F104" s="1">
        <f t="shared" si="38"/>
        <v>0</v>
      </c>
      <c r="G104" s="1">
        <f t="shared" si="38"/>
        <v>0</v>
      </c>
      <c r="H104" s="1">
        <f t="shared" si="37"/>
        <v>0</v>
      </c>
      <c r="I104" s="2">
        <v>0</v>
      </c>
      <c r="J104" s="9"/>
    </row>
    <row r="105" spans="1:10" x14ac:dyDescent="0.25">
      <c r="A105" s="33" t="s">
        <v>23</v>
      </c>
      <c r="B105" s="33"/>
      <c r="C105" s="38"/>
      <c r="D105" s="12" t="s">
        <v>17</v>
      </c>
      <c r="E105" s="3">
        <f>SUM(E106:E109)</f>
        <v>1731156.7999999998</v>
      </c>
      <c r="F105" s="3">
        <f t="shared" ref="F105:G105" si="40">SUM(F106:F109)</f>
        <v>1731156.7999999998</v>
      </c>
      <c r="G105" s="3">
        <f t="shared" si="40"/>
        <v>1720418.4000000004</v>
      </c>
      <c r="H105" s="3">
        <f t="shared" si="37"/>
        <v>-10738.399999999441</v>
      </c>
      <c r="I105" s="4">
        <f t="shared" si="35"/>
        <v>0.99379698014645501</v>
      </c>
      <c r="J105" s="9"/>
    </row>
    <row r="106" spans="1:10" ht="25.5" x14ac:dyDescent="0.25">
      <c r="A106" s="33"/>
      <c r="B106" s="33"/>
      <c r="C106" s="38"/>
      <c r="D106" s="9" t="s">
        <v>18</v>
      </c>
      <c r="E106" s="1">
        <f>SUM(E95-E101)</f>
        <v>13577.399999999994</v>
      </c>
      <c r="F106" s="1">
        <f t="shared" ref="F106:H106" si="41">SUM(F95-F101)</f>
        <v>13577.399999999994</v>
      </c>
      <c r="G106" s="1">
        <f t="shared" si="41"/>
        <v>11656.100000000006</v>
      </c>
      <c r="H106" s="1">
        <f t="shared" si="41"/>
        <v>-1921.2999999999993</v>
      </c>
      <c r="I106" s="2">
        <f t="shared" si="35"/>
        <v>0.85849278948841534</v>
      </c>
      <c r="J106" s="9"/>
    </row>
    <row r="107" spans="1:10" ht="28.5" customHeight="1" x14ac:dyDescent="0.25">
      <c r="A107" s="33"/>
      <c r="B107" s="33"/>
      <c r="C107" s="38"/>
      <c r="D107" s="9" t="s">
        <v>19</v>
      </c>
      <c r="E107" s="1">
        <f t="shared" ref="E107:H109" si="42">SUM(E96-E102)</f>
        <v>1305105.0999999999</v>
      </c>
      <c r="F107" s="1">
        <f t="shared" si="42"/>
        <v>1305105.0999999999</v>
      </c>
      <c r="G107" s="1">
        <f t="shared" si="42"/>
        <v>1303949.4000000001</v>
      </c>
      <c r="H107" s="1">
        <f t="shared" si="42"/>
        <v>-1155.6999999998604</v>
      </c>
      <c r="I107" s="2">
        <f t="shared" si="35"/>
        <v>0.99911447744706561</v>
      </c>
      <c r="J107" s="9"/>
    </row>
    <row r="108" spans="1:10" x14ac:dyDescent="0.25">
      <c r="A108" s="33"/>
      <c r="B108" s="33"/>
      <c r="C108" s="38"/>
      <c r="D108" s="9" t="s">
        <v>20</v>
      </c>
      <c r="E108" s="1">
        <f t="shared" si="42"/>
        <v>335464.19999999995</v>
      </c>
      <c r="F108" s="1">
        <f t="shared" si="42"/>
        <v>335464.19999999995</v>
      </c>
      <c r="G108" s="1">
        <f t="shared" si="42"/>
        <v>333444.3</v>
      </c>
      <c r="H108" s="1">
        <f t="shared" si="42"/>
        <v>-2019.8999999999878</v>
      </c>
      <c r="I108" s="2">
        <f t="shared" si="35"/>
        <v>0.99397879117950605</v>
      </c>
      <c r="J108" s="9"/>
    </row>
    <row r="109" spans="1:10" ht="30.75" customHeight="1" x14ac:dyDescent="0.25">
      <c r="A109" s="33"/>
      <c r="B109" s="33"/>
      <c r="C109" s="38"/>
      <c r="D109" s="9" t="s">
        <v>21</v>
      </c>
      <c r="E109" s="1">
        <f t="shared" si="42"/>
        <v>77010.099999999991</v>
      </c>
      <c r="F109" s="1">
        <f t="shared" si="42"/>
        <v>77010.099999999991</v>
      </c>
      <c r="G109" s="1">
        <f t="shared" si="42"/>
        <v>71368.599999999991</v>
      </c>
      <c r="H109" s="1">
        <f t="shared" si="42"/>
        <v>-5641.5000000000055</v>
      </c>
      <c r="I109" s="2">
        <f t="shared" si="35"/>
        <v>0.92674337521961403</v>
      </c>
      <c r="J109" s="9"/>
    </row>
    <row r="110" spans="1:10" x14ac:dyDescent="0.25">
      <c r="A110" s="38" t="s">
        <v>51</v>
      </c>
      <c r="B110" s="38"/>
      <c r="C110" s="9"/>
      <c r="D110" s="9"/>
      <c r="E110" s="1"/>
      <c r="F110" s="1"/>
      <c r="G110" s="1"/>
      <c r="H110" s="1"/>
      <c r="I110" s="2"/>
      <c r="J110" s="9"/>
    </row>
    <row r="111" spans="1:10" x14ac:dyDescent="0.25">
      <c r="A111" s="38" t="s">
        <v>48</v>
      </c>
      <c r="B111" s="38"/>
      <c r="C111" s="38" t="s">
        <v>33</v>
      </c>
      <c r="D111" s="12" t="s">
        <v>17</v>
      </c>
      <c r="E111" s="3">
        <f>SUM(E112:E115)</f>
        <v>1720272.0999999999</v>
      </c>
      <c r="F111" s="3">
        <f t="shared" ref="F111:G111" si="43">SUM(F112:F115)</f>
        <v>1720272.0999999999</v>
      </c>
      <c r="G111" s="3">
        <f t="shared" si="43"/>
        <v>1709533.7000000002</v>
      </c>
      <c r="H111" s="3">
        <f t="shared" ref="H111:H121" si="44">SUM(G111-F111)</f>
        <v>-10738.399999999674</v>
      </c>
      <c r="I111" s="4">
        <f t="shared" ref="I111:I124" si="45">SUM(G111/F111*100%)</f>
        <v>0.99375773169837511</v>
      </c>
      <c r="J111" s="9"/>
    </row>
    <row r="112" spans="1:10" ht="25.5" x14ac:dyDescent="0.25">
      <c r="A112" s="38"/>
      <c r="B112" s="38"/>
      <c r="C112" s="38"/>
      <c r="D112" s="9" t="s">
        <v>18</v>
      </c>
      <c r="E112" s="1">
        <f>SUM(E95-E101-E65-E50)</f>
        <v>13577.399999999994</v>
      </c>
      <c r="F112" s="1">
        <f t="shared" ref="F112:H112" si="46">SUM(F95-F101-F65-F50)</f>
        <v>13577.399999999994</v>
      </c>
      <c r="G112" s="1">
        <f t="shared" si="46"/>
        <v>11656.100000000006</v>
      </c>
      <c r="H112" s="1">
        <f t="shared" si="46"/>
        <v>-1921.2999999999993</v>
      </c>
      <c r="I112" s="2">
        <f t="shared" si="45"/>
        <v>0.85849278948841534</v>
      </c>
      <c r="J112" s="9"/>
    </row>
    <row r="113" spans="1:10" ht="34.5" customHeight="1" x14ac:dyDescent="0.25">
      <c r="A113" s="38"/>
      <c r="B113" s="38"/>
      <c r="C113" s="38"/>
      <c r="D113" s="9" t="s">
        <v>19</v>
      </c>
      <c r="E113" s="1">
        <f t="shared" ref="E113:H115" si="47">SUM(E96-E102-E66-E51)</f>
        <v>1305105.0999999999</v>
      </c>
      <c r="F113" s="1">
        <f t="shared" si="47"/>
        <v>1305105.0999999999</v>
      </c>
      <c r="G113" s="1">
        <f t="shared" si="47"/>
        <v>1303949.4000000001</v>
      </c>
      <c r="H113" s="1">
        <f t="shared" si="47"/>
        <v>-1155.6999999998604</v>
      </c>
      <c r="I113" s="2">
        <f t="shared" si="45"/>
        <v>0.99911447744706561</v>
      </c>
      <c r="J113" s="9"/>
    </row>
    <row r="114" spans="1:10" x14ac:dyDescent="0.25">
      <c r="A114" s="38"/>
      <c r="B114" s="38"/>
      <c r="C114" s="38"/>
      <c r="D114" s="9" t="s">
        <v>20</v>
      </c>
      <c r="E114" s="1">
        <f t="shared" si="47"/>
        <v>324579.49999999994</v>
      </c>
      <c r="F114" s="1">
        <f t="shared" si="47"/>
        <v>324579.49999999994</v>
      </c>
      <c r="G114" s="1">
        <f t="shared" si="47"/>
        <v>322559.59999999998</v>
      </c>
      <c r="H114" s="1">
        <f t="shared" si="47"/>
        <v>-2019.8999999999878</v>
      </c>
      <c r="I114" s="2">
        <f t="shared" si="45"/>
        <v>0.99377687130579728</v>
      </c>
      <c r="J114" s="9"/>
    </row>
    <row r="115" spans="1:10" ht="25.5" x14ac:dyDescent="0.25">
      <c r="A115" s="38"/>
      <c r="B115" s="38"/>
      <c r="C115" s="38"/>
      <c r="D115" s="9" t="s">
        <v>21</v>
      </c>
      <c r="E115" s="1">
        <f t="shared" si="47"/>
        <v>77010.099999999991</v>
      </c>
      <c r="F115" s="1">
        <f t="shared" si="47"/>
        <v>77010.099999999991</v>
      </c>
      <c r="G115" s="1">
        <f t="shared" si="47"/>
        <v>71368.599999999991</v>
      </c>
      <c r="H115" s="1">
        <f t="shared" si="47"/>
        <v>-5641.5000000000055</v>
      </c>
      <c r="I115" s="2">
        <f t="shared" si="45"/>
        <v>0.92674337521961403</v>
      </c>
      <c r="J115" s="9"/>
    </row>
    <row r="116" spans="1:10" x14ac:dyDescent="0.25">
      <c r="A116" s="38" t="s">
        <v>49</v>
      </c>
      <c r="B116" s="38"/>
      <c r="C116" s="38" t="s">
        <v>34</v>
      </c>
      <c r="D116" s="12" t="s">
        <v>17</v>
      </c>
      <c r="E116" s="3">
        <f>SUM(E117:E120)</f>
        <v>477862.9</v>
      </c>
      <c r="F116" s="3">
        <f t="shared" ref="F116:G116" si="48">SUM(F117:F120)</f>
        <v>477862.9</v>
      </c>
      <c r="G116" s="3">
        <f t="shared" si="48"/>
        <v>477862.9</v>
      </c>
      <c r="H116" s="3">
        <f t="shared" ref="H116" si="49">SUM(G116-F116)</f>
        <v>0</v>
      </c>
      <c r="I116" s="4">
        <f t="shared" ref="I116:I119" si="50">SUM(G116/F116*100%)</f>
        <v>1</v>
      </c>
      <c r="J116" s="9"/>
    </row>
    <row r="117" spans="1:10" ht="25.5" x14ac:dyDescent="0.25">
      <c r="A117" s="38"/>
      <c r="B117" s="38"/>
      <c r="C117" s="38"/>
      <c r="D117" s="9" t="s">
        <v>18</v>
      </c>
      <c r="E117" s="1">
        <f>SUM(E60+E75+E90)</f>
        <v>113717.1</v>
      </c>
      <c r="F117" s="1">
        <f t="shared" ref="F117:H117" si="51">SUM(F60+F75+F90)</f>
        <v>113717.1</v>
      </c>
      <c r="G117" s="1">
        <f t="shared" ref="G117" si="52">SUM(G60+G75+G90)</f>
        <v>113717.1</v>
      </c>
      <c r="H117" s="1">
        <f t="shared" si="51"/>
        <v>0</v>
      </c>
      <c r="I117" s="2">
        <f t="shared" si="50"/>
        <v>1</v>
      </c>
      <c r="J117" s="9"/>
    </row>
    <row r="118" spans="1:10" ht="34.5" customHeight="1" x14ac:dyDescent="0.25">
      <c r="A118" s="38"/>
      <c r="B118" s="38"/>
      <c r="C118" s="38"/>
      <c r="D118" s="9" t="s">
        <v>19</v>
      </c>
      <c r="E118" s="1">
        <f t="shared" ref="E118:H120" si="53">SUM(E61+E76+E91)</f>
        <v>340252.7</v>
      </c>
      <c r="F118" s="1">
        <f t="shared" si="53"/>
        <v>340252.7</v>
      </c>
      <c r="G118" s="1">
        <f t="shared" ref="G118" si="54">SUM(G61+G76+G91)</f>
        <v>340252.7</v>
      </c>
      <c r="H118" s="1">
        <f t="shared" si="53"/>
        <v>0</v>
      </c>
      <c r="I118" s="2">
        <f t="shared" si="50"/>
        <v>1</v>
      </c>
      <c r="J118" s="9"/>
    </row>
    <row r="119" spans="1:10" x14ac:dyDescent="0.25">
      <c r="A119" s="38"/>
      <c r="B119" s="38"/>
      <c r="C119" s="38"/>
      <c r="D119" s="9" t="s">
        <v>20</v>
      </c>
      <c r="E119" s="1">
        <f t="shared" si="53"/>
        <v>23893.1</v>
      </c>
      <c r="F119" s="1">
        <f t="shared" si="53"/>
        <v>23893.1</v>
      </c>
      <c r="G119" s="1">
        <f t="shared" ref="G119" si="55">SUM(G62+G77+G92)</f>
        <v>23893.1</v>
      </c>
      <c r="H119" s="1">
        <f t="shared" si="53"/>
        <v>0</v>
      </c>
      <c r="I119" s="2">
        <f t="shared" si="50"/>
        <v>1</v>
      </c>
      <c r="J119" s="9"/>
    </row>
    <row r="120" spans="1:10" ht="25.5" x14ac:dyDescent="0.25">
      <c r="A120" s="38"/>
      <c r="B120" s="38"/>
      <c r="C120" s="38"/>
      <c r="D120" s="9" t="s">
        <v>21</v>
      </c>
      <c r="E120" s="1">
        <f t="shared" si="53"/>
        <v>0</v>
      </c>
      <c r="F120" s="1">
        <f t="shared" si="53"/>
        <v>0</v>
      </c>
      <c r="G120" s="1">
        <f t="shared" ref="G120" si="56">SUM(G63+G78+G93)</f>
        <v>0</v>
      </c>
      <c r="H120" s="1">
        <f t="shared" si="53"/>
        <v>0</v>
      </c>
      <c r="I120" s="2">
        <v>0</v>
      </c>
      <c r="J120" s="9"/>
    </row>
    <row r="121" spans="1:10" x14ac:dyDescent="0.25">
      <c r="A121" s="38" t="s">
        <v>50</v>
      </c>
      <c r="B121" s="38"/>
      <c r="C121" s="38" t="s">
        <v>47</v>
      </c>
      <c r="D121" s="12" t="s">
        <v>17</v>
      </c>
      <c r="E121" s="3">
        <f>SUM(E122:E125)</f>
        <v>10884.699999999999</v>
      </c>
      <c r="F121" s="3">
        <f t="shared" ref="F121:G121" si="57">SUM(F122:F125)</f>
        <v>10884.699999999999</v>
      </c>
      <c r="G121" s="3">
        <f t="shared" si="57"/>
        <v>10884.699999999999</v>
      </c>
      <c r="H121" s="3">
        <f t="shared" si="44"/>
        <v>0</v>
      </c>
      <c r="I121" s="4">
        <f t="shared" si="45"/>
        <v>1</v>
      </c>
      <c r="J121" s="9"/>
    </row>
    <row r="122" spans="1:10" ht="25.5" x14ac:dyDescent="0.25">
      <c r="A122" s="38"/>
      <c r="B122" s="38"/>
      <c r="C122" s="38"/>
      <c r="D122" s="9" t="s">
        <v>18</v>
      </c>
      <c r="E122" s="1">
        <f>SUM(E50+E65)</f>
        <v>0</v>
      </c>
      <c r="F122" s="1">
        <f t="shared" ref="F122:H122" si="58">SUM(F50+F65)</f>
        <v>0</v>
      </c>
      <c r="G122" s="1">
        <f t="shared" si="58"/>
        <v>0</v>
      </c>
      <c r="H122" s="1">
        <f t="shared" si="58"/>
        <v>0</v>
      </c>
      <c r="I122" s="2">
        <v>0</v>
      </c>
      <c r="J122" s="9"/>
    </row>
    <row r="123" spans="1:10" ht="25.5" x14ac:dyDescent="0.25">
      <c r="A123" s="38"/>
      <c r="B123" s="38"/>
      <c r="C123" s="38"/>
      <c r="D123" s="9" t="s">
        <v>19</v>
      </c>
      <c r="E123" s="1">
        <f t="shared" ref="E123:H125" si="59">SUM(E51+E66)</f>
        <v>0</v>
      </c>
      <c r="F123" s="1">
        <f t="shared" si="59"/>
        <v>0</v>
      </c>
      <c r="G123" s="1">
        <f t="shared" si="59"/>
        <v>0</v>
      </c>
      <c r="H123" s="1">
        <f t="shared" si="59"/>
        <v>0</v>
      </c>
      <c r="I123" s="2">
        <v>0</v>
      </c>
      <c r="J123" s="9"/>
    </row>
    <row r="124" spans="1:10" x14ac:dyDescent="0.25">
      <c r="A124" s="38"/>
      <c r="B124" s="38"/>
      <c r="C124" s="38"/>
      <c r="D124" s="9" t="s">
        <v>20</v>
      </c>
      <c r="E124" s="1">
        <f t="shared" si="59"/>
        <v>10884.699999999999</v>
      </c>
      <c r="F124" s="1">
        <f t="shared" si="59"/>
        <v>10884.699999999999</v>
      </c>
      <c r="G124" s="1">
        <f t="shared" si="59"/>
        <v>10884.699999999999</v>
      </c>
      <c r="H124" s="1">
        <f t="shared" si="59"/>
        <v>0</v>
      </c>
      <c r="I124" s="2">
        <f t="shared" si="45"/>
        <v>1</v>
      </c>
      <c r="J124" s="9"/>
    </row>
    <row r="125" spans="1:10" ht="25.5" x14ac:dyDescent="0.25">
      <c r="A125" s="38"/>
      <c r="B125" s="38"/>
      <c r="C125" s="38"/>
      <c r="D125" s="9" t="s">
        <v>21</v>
      </c>
      <c r="E125" s="1">
        <f t="shared" si="59"/>
        <v>0</v>
      </c>
      <c r="F125" s="1">
        <f t="shared" si="59"/>
        <v>0</v>
      </c>
      <c r="G125" s="1">
        <f t="shared" si="59"/>
        <v>0</v>
      </c>
      <c r="H125" s="1">
        <f t="shared" si="59"/>
        <v>0</v>
      </c>
      <c r="I125" s="2">
        <v>0</v>
      </c>
      <c r="J125" s="9"/>
    </row>
    <row r="126" spans="1:10" ht="15.75" x14ac:dyDescent="0.25">
      <c r="A126" s="16"/>
    </row>
    <row r="127" spans="1:10" x14ac:dyDescent="0.25">
      <c r="A127" s="11" t="s">
        <v>24</v>
      </c>
    </row>
    <row r="128" spans="1:10" x14ac:dyDescent="0.25">
      <c r="A128" s="11"/>
    </row>
    <row r="129" spans="1:10" x14ac:dyDescent="0.25">
      <c r="A129" s="22" t="s">
        <v>69</v>
      </c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 t="s">
        <v>37</v>
      </c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25">
      <c r="A131" s="22" t="s">
        <v>38</v>
      </c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25">
      <c r="A132" s="22" t="s">
        <v>65</v>
      </c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 t="s">
        <v>40</v>
      </c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B134" s="11"/>
      <c r="C134" s="11"/>
      <c r="D134" s="11"/>
      <c r="G134" s="11" t="s">
        <v>39</v>
      </c>
      <c r="H134" s="11"/>
      <c r="I134" s="11"/>
      <c r="J134" s="11"/>
    </row>
    <row r="135" spans="1:10" x14ac:dyDescent="0.25">
      <c r="A135" s="22" t="s">
        <v>70</v>
      </c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2" t="s">
        <v>64</v>
      </c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 x14ac:dyDescent="0.25">
      <c r="B137" s="11"/>
      <c r="C137" s="11"/>
      <c r="D137" s="11"/>
      <c r="G137" s="11" t="s">
        <v>39</v>
      </c>
      <c r="H137" s="11"/>
      <c r="I137" s="11"/>
      <c r="J137" s="11"/>
    </row>
    <row r="138" spans="1:10" x14ac:dyDescent="0.25">
      <c r="A138" s="17" t="s">
        <v>67</v>
      </c>
    </row>
    <row r="139" spans="1:10" x14ac:dyDescent="0.25">
      <c r="A139" s="17"/>
    </row>
  </sheetData>
  <mergeCells count="81">
    <mergeCell ref="A110:B110"/>
    <mergeCell ref="A111:B115"/>
    <mergeCell ref="C111:C115"/>
    <mergeCell ref="A7:J7"/>
    <mergeCell ref="A8:J8"/>
    <mergeCell ref="A9:J9"/>
    <mergeCell ref="B19:B23"/>
    <mergeCell ref="B24:B28"/>
    <mergeCell ref="A54:A58"/>
    <mergeCell ref="C54:C58"/>
    <mergeCell ref="C44:C48"/>
    <mergeCell ref="A39:A43"/>
    <mergeCell ref="A105:B109"/>
    <mergeCell ref="C105:C109"/>
    <mergeCell ref="A59:A68"/>
    <mergeCell ref="A99:B99"/>
    <mergeCell ref="A2:J2"/>
    <mergeCell ref="A3:J3"/>
    <mergeCell ref="A4:J4"/>
    <mergeCell ref="A5:J5"/>
    <mergeCell ref="A6:J6"/>
    <mergeCell ref="A133:J133"/>
    <mergeCell ref="A121:B125"/>
    <mergeCell ref="C121:C125"/>
    <mergeCell ref="A116:B120"/>
    <mergeCell ref="C116:C120"/>
    <mergeCell ref="A129:J129"/>
    <mergeCell ref="A130:J130"/>
    <mergeCell ref="A131:J131"/>
    <mergeCell ref="A132:J132"/>
    <mergeCell ref="A100:B104"/>
    <mergeCell ref="C100:C104"/>
    <mergeCell ref="C84:C88"/>
    <mergeCell ref="A84:A88"/>
    <mergeCell ref="B84:B88"/>
    <mergeCell ref="A94:B98"/>
    <mergeCell ref="C94:C98"/>
    <mergeCell ref="A89:A93"/>
    <mergeCell ref="B89:B93"/>
    <mergeCell ref="C89:C93"/>
    <mergeCell ref="A10:A12"/>
    <mergeCell ref="B10:B12"/>
    <mergeCell ref="C10:C12"/>
    <mergeCell ref="I11:I12"/>
    <mergeCell ref="J11:J12"/>
    <mergeCell ref="D10:D12"/>
    <mergeCell ref="E10:E12"/>
    <mergeCell ref="F10:F12"/>
    <mergeCell ref="G10:G12"/>
    <mergeCell ref="H10:J10"/>
    <mergeCell ref="A14:A18"/>
    <mergeCell ref="B14:B18"/>
    <mergeCell ref="C14:C18"/>
    <mergeCell ref="C39:C43"/>
    <mergeCell ref="A29:A33"/>
    <mergeCell ref="C29:C33"/>
    <mergeCell ref="A34:A38"/>
    <mergeCell ref="C34:C38"/>
    <mergeCell ref="A19:A23"/>
    <mergeCell ref="C19:C23"/>
    <mergeCell ref="A24:A28"/>
    <mergeCell ref="C24:C28"/>
    <mergeCell ref="B34:B38"/>
    <mergeCell ref="B39:B43"/>
    <mergeCell ref="B29:B33"/>
    <mergeCell ref="A135:J135"/>
    <mergeCell ref="A136:J136"/>
    <mergeCell ref="C49:C53"/>
    <mergeCell ref="A44:A53"/>
    <mergeCell ref="B44:B53"/>
    <mergeCell ref="C79:C83"/>
    <mergeCell ref="C59:C63"/>
    <mergeCell ref="B54:B58"/>
    <mergeCell ref="C69:C73"/>
    <mergeCell ref="A79:A83"/>
    <mergeCell ref="B79:B83"/>
    <mergeCell ref="C74:C78"/>
    <mergeCell ref="A69:A78"/>
    <mergeCell ref="B69:B78"/>
    <mergeCell ref="C64:C68"/>
    <mergeCell ref="B59:B68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4" manualBreakCount="4">
    <brk id="33" max="9" man="1"/>
    <brk id="58" max="9" man="1"/>
    <brk id="83" max="9" man="1"/>
    <brk id="1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2021-01-11T04:51:53Z</cp:lastPrinted>
  <dcterms:created xsi:type="dcterms:W3CDTF">2019-04-02T06:48:00Z</dcterms:created>
  <dcterms:modified xsi:type="dcterms:W3CDTF">2021-01-11T09:52:38Z</dcterms:modified>
</cp:coreProperties>
</file>