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68" windowWidth="14808" windowHeight="7656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Лист1!$12:$15</definedName>
  </definedNames>
  <calcPr calcId="145621"/>
</workbook>
</file>

<file path=xl/calcChain.xml><?xml version="1.0" encoding="utf-8"?>
<calcChain xmlns="http://schemas.openxmlformats.org/spreadsheetml/2006/main">
  <c r="I42" i="1" l="1"/>
  <c r="H44" i="1" l="1"/>
  <c r="I44" i="1"/>
  <c r="H42" i="1"/>
  <c r="H23" i="1"/>
  <c r="H21" i="1"/>
  <c r="H22" i="1"/>
  <c r="H20" i="1"/>
  <c r="I23" i="1"/>
  <c r="I21" i="1"/>
  <c r="I22" i="1"/>
  <c r="I20" i="1"/>
  <c r="G52" i="1" l="1"/>
  <c r="G47" i="1" l="1"/>
  <c r="G32" i="1"/>
  <c r="H32" i="1" s="1"/>
  <c r="H36" i="1"/>
  <c r="H38" i="1"/>
  <c r="H35" i="1"/>
  <c r="G37" i="1" l="1"/>
  <c r="H37" i="1" s="1"/>
  <c r="E33" i="1" l="1"/>
  <c r="F33" i="1" l="1"/>
  <c r="I51" i="1" l="1"/>
  <c r="I53" i="1"/>
  <c r="I47" i="1"/>
  <c r="I36" i="1"/>
  <c r="I37" i="1"/>
  <c r="I38" i="1"/>
  <c r="I28" i="1"/>
  <c r="I27" i="1"/>
  <c r="I32" i="1" l="1"/>
  <c r="D51" i="1"/>
  <c r="D52" i="1" s="1"/>
  <c r="D53" i="1" s="1"/>
  <c r="I50" i="1" l="1"/>
  <c r="H47" i="1" l="1"/>
  <c r="H28" i="1"/>
  <c r="H27" i="1"/>
  <c r="H51" i="1" l="1"/>
  <c r="I52" i="1"/>
  <c r="I35" i="1" l="1"/>
  <c r="G33" i="1"/>
  <c r="I33" i="1" s="1"/>
  <c r="H53" i="1"/>
  <c r="H52" i="1"/>
  <c r="H50" i="1"/>
  <c r="H33" i="1" l="1"/>
</calcChain>
</file>

<file path=xl/sharedStrings.xml><?xml version="1.0" encoding="utf-8"?>
<sst xmlns="http://schemas.openxmlformats.org/spreadsheetml/2006/main" count="110" uniqueCount="88">
  <si>
    <t xml:space="preserve">Отчет </t>
  </si>
  <si>
    <t>о достижении целевых показателей эффективности</t>
  </si>
  <si>
    <t>муниципальной программы</t>
  </si>
  <si>
    <t xml:space="preserve">                           (наименование программы)</t>
  </si>
  <si>
    <t xml:space="preserve">                           (ответственный исполнитель)</t>
  </si>
  <si>
    <t>№</t>
  </si>
  <si>
    <t>Наименование мероприятия</t>
  </si>
  <si>
    <t>Ответственный исполнитель/ соисполнитель (наименование органа или структурного подразделения)</t>
  </si>
  <si>
    <t>Ед. измерения</t>
  </si>
  <si>
    <t>Отчетный период</t>
  </si>
  <si>
    <t>Отклонение</t>
  </si>
  <si>
    <t>Обоснование отклонения (отклонение составляет &lt; или &gt; 5% от планового значения)</t>
  </si>
  <si>
    <t>Плановое значение</t>
  </si>
  <si>
    <t>Фактическое значение</t>
  </si>
  <si>
    <t>Абсолютное значение</t>
  </si>
  <si>
    <t>Относительное значение, %</t>
  </si>
  <si>
    <t xml:space="preserve">Показатели непосредственных результатов </t>
  </si>
  <si>
    <t>Показатели конечных результатов</t>
  </si>
  <si>
    <t>Департамент жилищно-коммунального и строительного комплекса</t>
  </si>
  <si>
    <t>ДЖКиСК</t>
  </si>
  <si>
    <t>%</t>
  </si>
  <si>
    <t>Развитие жилищно-коммунального комплекса в городе Югорске на 2014-2020 годы</t>
  </si>
  <si>
    <t>Подпрограмма 1. Создание условий для обеспечения качественными коммунальными услугами</t>
  </si>
  <si>
    <t>Задача 1. Обеспечение надежности функционирования систем коммунальной инфраструктуры, повышение качества предоставляемых коммунальных услуг потребителям города Югорска</t>
  </si>
  <si>
    <t>1.1.</t>
  </si>
  <si>
    <t>Доля ветхих инженерных сетей, в том числе</t>
  </si>
  <si>
    <t>1.1.1.</t>
  </si>
  <si>
    <t>Доля ветхих сетей теплоснабжения</t>
  </si>
  <si>
    <t>1.1.2.</t>
  </si>
  <si>
    <t>Доля ветхих сетей горячего водоснабжения</t>
  </si>
  <si>
    <t>1.1.3.</t>
  </si>
  <si>
    <t>Доля ветхих сетей холодного водоснабжения</t>
  </si>
  <si>
    <t>1.2.</t>
  </si>
  <si>
    <t>Доля потерь воды при подаче, транспортировке</t>
  </si>
  <si>
    <t>Подпрограмма 2. Обеспечение равных прав потребителей на получение энергетических ресурсов</t>
  </si>
  <si>
    <t>Задача 2. Создание условий для эффективной деятельности организаций коммунального комплекса</t>
  </si>
  <si>
    <t>2.1.</t>
  </si>
  <si>
    <t>Доля площади жилых помещений, оборудованная газом (природным и сжиженным)</t>
  </si>
  <si>
    <t>2.2.</t>
  </si>
  <si>
    <t>Доля площади жилых помещений, оборудованная сжиженным газом</t>
  </si>
  <si>
    <t>Подпрограмма 3. Содействие развитию жилищного строительства</t>
  </si>
  <si>
    <t>Задача 3. Строительство объектов инженерной инфраструктуры на участках, предназначенных для жилищного строительства</t>
  </si>
  <si>
    <t>3.1.</t>
  </si>
  <si>
    <t>Обеспечение ввода жилья</t>
  </si>
  <si>
    <t>тыс.кв.м.</t>
  </si>
  <si>
    <t>3.2.</t>
  </si>
  <si>
    <t>Увеличение протяженности инженерных сетей</t>
  </si>
  <si>
    <t>м</t>
  </si>
  <si>
    <t>3.2.1.</t>
  </si>
  <si>
    <t>3.2.2.</t>
  </si>
  <si>
    <t>Сетей газоснабжения</t>
  </si>
  <si>
    <t>3.2.3.</t>
  </si>
  <si>
    <t>Сетей водоснабжения</t>
  </si>
  <si>
    <t>Сетей канализации</t>
  </si>
  <si>
    <t>3.2.4.</t>
  </si>
  <si>
    <t>Сетей теплоснабжения</t>
  </si>
  <si>
    <t>3.2.5.</t>
  </si>
  <si>
    <t>Цель: Создание условий для повышения надежности и качества предоставления жилищно-коммунальных услуг</t>
  </si>
  <si>
    <t>4.1.</t>
  </si>
  <si>
    <t>Объем потерь воды при подаче, транспортировке</t>
  </si>
  <si>
    <t>м3</t>
  </si>
  <si>
    <t>5.1.</t>
  </si>
  <si>
    <t>Количество абонентов, пользующихся сжиженным газом</t>
  </si>
  <si>
    <t>чел.</t>
  </si>
  <si>
    <t>Цель: Создание условий для увеличения объемов жилищного строительства</t>
  </si>
  <si>
    <t>6.1.</t>
  </si>
  <si>
    <t>Общая площадь жилых помещений, приходящаяся в среднем на 1 жителя</t>
  </si>
  <si>
    <t>кв.м.</t>
  </si>
  <si>
    <t>6.2.</t>
  </si>
  <si>
    <t>Площадь земельных участков, обеспеченных инженерными сетями</t>
  </si>
  <si>
    <t>6.2.1.</t>
  </si>
  <si>
    <t>6.2.2.</t>
  </si>
  <si>
    <t>6.2.3.</t>
  </si>
  <si>
    <t>6.2.4.</t>
  </si>
  <si>
    <t>6.2.5.</t>
  </si>
  <si>
    <t>Сетями газоснабжения</t>
  </si>
  <si>
    <t>Сетями водоснабжения</t>
  </si>
  <si>
    <t>Сетями канализации</t>
  </si>
  <si>
    <t>Сетями теплоснабжения</t>
  </si>
  <si>
    <t>(гр.7- гр.6)</t>
  </si>
  <si>
    <t xml:space="preserve">                                                                                                                                                                                                        </t>
  </si>
  <si>
    <t>за 2015г.</t>
  </si>
  <si>
    <t>Фактическое значение за прошлый аналогичный отчетный период (2014год)</t>
  </si>
  <si>
    <t>показатель исключен</t>
  </si>
  <si>
    <t>га</t>
  </si>
  <si>
    <t>Уменьшается потребность в пользовании сжиженным газом</t>
  </si>
  <si>
    <t>В соответствии с проведенной инвентаризацией объектов коммунального хозяйства</t>
  </si>
  <si>
    <t xml:space="preserve">(гр.7/ гр.6*100% если показатель должен расти) или (гр.6/ гр.7*100% если показатель должен уменьшаться)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</si>
</sst>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р_._-;\-* #,##0.00_р_._-;_-* &quot;-&quot;??_р_._-;_-@_-"/>
    <numFmt numFmtId="164" formatCode="#,##0.0"/>
    <numFmt numFmtId="165" formatCode="0.0"/>
    <numFmt numFmtId="166" formatCode="_-* #,##0_р_._-;\-* #,##0_р_._-;_-* &quot;-&quot;??_р_._-;_-@_-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3" fontId="3" fillId="0" borderId="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3" fontId="6" fillId="0" borderId="5" xfId="0" applyNumberFormat="1" applyFont="1" applyBorder="1" applyAlignment="1">
      <alignment horizontal="center" vertical="center" wrapText="1"/>
    </xf>
    <xf numFmtId="3" fontId="0" fillId="0" borderId="0" xfId="0" applyNumberFormat="1"/>
    <xf numFmtId="1" fontId="3" fillId="0" borderId="5" xfId="0" applyNumberFormat="1" applyFont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65" fontId="3" fillId="0" borderId="5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5" fillId="0" borderId="0" xfId="0" applyFont="1" applyFill="1"/>
    <xf numFmtId="0" fontId="2" fillId="0" borderId="0" xfId="0" applyFont="1" applyAlignment="1">
      <alignment vertical="center"/>
    </xf>
    <xf numFmtId="0" fontId="0" fillId="0" borderId="0" xfId="0" applyFont="1"/>
    <xf numFmtId="9" fontId="3" fillId="0" borderId="5" xfId="0" applyNumberFormat="1" applyFont="1" applyBorder="1" applyAlignment="1">
      <alignment horizontal="center" vertical="center" wrapText="1"/>
    </xf>
    <xf numFmtId="4" fontId="3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right" vertical="center" wrapText="1"/>
    </xf>
    <xf numFmtId="166" fontId="3" fillId="0" borderId="5" xfId="1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3" fontId="6" fillId="0" borderId="5" xfId="0" applyNumberFormat="1" applyFont="1" applyFill="1" applyBorder="1" applyAlignment="1">
      <alignment horizontal="center" vertical="center" wrapText="1"/>
    </xf>
    <xf numFmtId="2" fontId="6" fillId="0" borderId="5" xfId="0" applyNumberFormat="1" applyFont="1" applyFill="1" applyBorder="1" applyAlignment="1">
      <alignment horizontal="center" vertical="center" wrapText="1"/>
    </xf>
    <xf numFmtId="2" fontId="3" fillId="0" borderId="5" xfId="0" applyNumberFormat="1" applyFont="1" applyFill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shrinkToFit="1"/>
    </xf>
    <xf numFmtId="0" fontId="3" fillId="0" borderId="10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0"/>
  <sheetViews>
    <sheetView tabSelected="1" topLeftCell="A17" zoomScale="88" zoomScaleNormal="88" workbookViewId="0">
      <selection activeCell="F71" sqref="F71"/>
    </sheetView>
  </sheetViews>
  <sheetFormatPr defaultRowHeight="14.4" x14ac:dyDescent="0.3"/>
  <cols>
    <col min="1" max="1" width="5.5546875" customWidth="1"/>
    <col min="2" max="2" width="24.6640625" customWidth="1"/>
    <col min="3" max="3" width="16.44140625" customWidth="1"/>
    <col min="4" max="4" width="11.33203125" customWidth="1"/>
    <col min="5" max="5" width="13.44140625" customWidth="1"/>
    <col min="6" max="6" width="11.109375" customWidth="1"/>
    <col min="7" max="7" width="11.33203125" customWidth="1"/>
    <col min="8" max="8" width="11.6640625" customWidth="1"/>
    <col min="9" max="9" width="12.6640625" customWidth="1"/>
    <col min="10" max="10" width="15.33203125" customWidth="1"/>
  </cols>
  <sheetData>
    <row r="1" spans="1:10" ht="15.6" x14ac:dyDescent="0.3">
      <c r="A1" s="1"/>
    </row>
    <row r="2" spans="1:10" ht="15.6" x14ac:dyDescent="0.3">
      <c r="A2" s="52" t="s">
        <v>0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ht="15.6" x14ac:dyDescent="0.3">
      <c r="A3" s="52" t="s">
        <v>1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15.6" x14ac:dyDescent="0.3">
      <c r="A4" s="52" t="s">
        <v>2</v>
      </c>
      <c r="B4" s="52"/>
      <c r="C4" s="52"/>
      <c r="D4" s="52"/>
      <c r="E4" s="52"/>
      <c r="F4" s="52"/>
      <c r="G4" s="52"/>
      <c r="H4" s="52"/>
      <c r="I4" s="52"/>
      <c r="J4" s="52"/>
    </row>
    <row r="5" spans="1:10" ht="15.6" x14ac:dyDescent="0.3">
      <c r="A5" s="52" t="s">
        <v>81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15.6" x14ac:dyDescent="0.3">
      <c r="A6" s="2"/>
      <c r="B6" s="2"/>
      <c r="C6" s="2"/>
      <c r="D6" s="2"/>
      <c r="E6" s="2"/>
      <c r="F6" s="2"/>
      <c r="G6" s="2"/>
      <c r="H6" s="2"/>
      <c r="I6" s="2"/>
      <c r="J6" s="2"/>
    </row>
    <row r="7" spans="1:10" ht="31.2" customHeight="1" x14ac:dyDescent="0.3">
      <c r="A7" s="44" t="s">
        <v>21</v>
      </c>
      <c r="B7" s="44"/>
      <c r="C7" s="44"/>
      <c r="D7" s="44"/>
      <c r="E7" s="44"/>
      <c r="F7" s="7"/>
      <c r="G7" s="7"/>
      <c r="H7" s="7"/>
      <c r="I7" s="7"/>
      <c r="J7" s="7"/>
    </row>
    <row r="8" spans="1:10" x14ac:dyDescent="0.3">
      <c r="A8" s="43" t="s">
        <v>3</v>
      </c>
      <c r="B8" s="43"/>
      <c r="C8" s="43"/>
      <c r="D8" s="43"/>
      <c r="E8" s="7"/>
      <c r="F8" s="7"/>
      <c r="G8" s="7"/>
      <c r="H8" s="7"/>
      <c r="I8" s="7"/>
      <c r="J8" s="7"/>
    </row>
    <row r="9" spans="1:10" ht="15" customHeight="1" x14ac:dyDescent="0.3">
      <c r="A9" s="51" t="s">
        <v>18</v>
      </c>
      <c r="B9" s="51"/>
      <c r="C9" s="51"/>
      <c r="D9" s="51"/>
      <c r="E9" s="51"/>
      <c r="F9" s="7"/>
      <c r="G9" s="7"/>
      <c r="H9" s="7"/>
      <c r="I9" s="7"/>
      <c r="J9" s="7"/>
    </row>
    <row r="10" spans="1:10" x14ac:dyDescent="0.3">
      <c r="A10" s="43" t="s">
        <v>4</v>
      </c>
      <c r="B10" s="43"/>
      <c r="C10" s="43"/>
      <c r="D10" s="43"/>
      <c r="E10" s="7"/>
      <c r="F10" s="7"/>
      <c r="G10" s="7"/>
      <c r="H10" s="7"/>
      <c r="I10" s="7"/>
      <c r="J10" s="7"/>
    </row>
    <row r="11" spans="1:10" ht="13.95" customHeight="1" thickBot="1" x14ac:dyDescent="0.35">
      <c r="A11" s="3"/>
    </row>
    <row r="12" spans="1:10" ht="91.95" customHeight="1" thickBot="1" x14ac:dyDescent="0.35">
      <c r="A12" s="48" t="s">
        <v>5</v>
      </c>
      <c r="B12" s="38" t="s">
        <v>6</v>
      </c>
      <c r="C12" s="38" t="s">
        <v>7</v>
      </c>
      <c r="D12" s="38" t="s">
        <v>8</v>
      </c>
      <c r="E12" s="38" t="s">
        <v>82</v>
      </c>
      <c r="F12" s="41" t="s">
        <v>9</v>
      </c>
      <c r="G12" s="42"/>
      <c r="H12" s="41" t="s">
        <v>10</v>
      </c>
      <c r="I12" s="42"/>
      <c r="J12" s="38" t="s">
        <v>11</v>
      </c>
    </row>
    <row r="13" spans="1:10" ht="24" x14ac:dyDescent="0.3">
      <c r="A13" s="49"/>
      <c r="B13" s="39"/>
      <c r="C13" s="39"/>
      <c r="D13" s="39"/>
      <c r="E13" s="39"/>
      <c r="F13" s="38" t="s">
        <v>12</v>
      </c>
      <c r="G13" s="38" t="s">
        <v>13</v>
      </c>
      <c r="H13" s="26" t="s">
        <v>14</v>
      </c>
      <c r="I13" s="27" t="s">
        <v>15</v>
      </c>
      <c r="J13" s="39"/>
    </row>
    <row r="14" spans="1:10" ht="141" customHeight="1" thickBot="1" x14ac:dyDescent="0.35">
      <c r="A14" s="50"/>
      <c r="B14" s="40"/>
      <c r="C14" s="40"/>
      <c r="D14" s="40"/>
      <c r="E14" s="40"/>
      <c r="F14" s="40"/>
      <c r="G14" s="40"/>
      <c r="H14" s="28" t="s">
        <v>79</v>
      </c>
      <c r="I14" s="28" t="s">
        <v>87</v>
      </c>
      <c r="J14" s="40"/>
    </row>
    <row r="15" spans="1:10" ht="15" thickBot="1" x14ac:dyDescent="0.35">
      <c r="A15" s="5">
        <v>1</v>
      </c>
      <c r="B15" s="4">
        <v>2</v>
      </c>
      <c r="C15" s="4">
        <v>3</v>
      </c>
      <c r="D15" s="4">
        <v>4</v>
      </c>
      <c r="E15" s="4">
        <v>5</v>
      </c>
      <c r="F15" s="4">
        <v>6</v>
      </c>
      <c r="G15" s="4">
        <v>7</v>
      </c>
      <c r="H15" s="4">
        <v>8</v>
      </c>
      <c r="I15" s="4">
        <v>9</v>
      </c>
      <c r="J15" s="4">
        <v>10</v>
      </c>
    </row>
    <row r="16" spans="1:10" ht="15" thickBot="1" x14ac:dyDescent="0.35">
      <c r="A16" s="45" t="s">
        <v>16</v>
      </c>
      <c r="B16" s="46"/>
      <c r="C16" s="46"/>
      <c r="D16" s="46"/>
      <c r="E16" s="46"/>
      <c r="F16" s="46"/>
      <c r="G16" s="46"/>
      <c r="H16" s="46"/>
      <c r="I16" s="46"/>
      <c r="J16" s="47"/>
    </row>
    <row r="17" spans="1:10" ht="15" thickBot="1" x14ac:dyDescent="0.35">
      <c r="A17" s="35" t="s">
        <v>22</v>
      </c>
      <c r="B17" s="36"/>
      <c r="C17" s="36"/>
      <c r="D17" s="36"/>
      <c r="E17" s="36"/>
      <c r="F17" s="36"/>
      <c r="G17" s="36"/>
      <c r="H17" s="36"/>
      <c r="I17" s="36"/>
      <c r="J17" s="37"/>
    </row>
    <row r="18" spans="1:10" ht="28.2" customHeight="1" thickBot="1" x14ac:dyDescent="0.35">
      <c r="A18" s="6"/>
      <c r="B18" s="35" t="s">
        <v>23</v>
      </c>
      <c r="C18" s="36"/>
      <c r="D18" s="36"/>
      <c r="E18" s="36"/>
      <c r="F18" s="36"/>
      <c r="G18" s="36"/>
      <c r="H18" s="36"/>
      <c r="I18" s="36"/>
      <c r="J18" s="37"/>
    </row>
    <row r="19" spans="1:10" ht="27.6" customHeight="1" thickBot="1" x14ac:dyDescent="0.35">
      <c r="A19" s="9" t="s">
        <v>24</v>
      </c>
      <c r="B19" s="4" t="s">
        <v>25</v>
      </c>
      <c r="C19" s="4"/>
      <c r="D19" s="4"/>
      <c r="E19" s="8"/>
      <c r="F19" s="8"/>
      <c r="G19" s="8"/>
      <c r="H19" s="8"/>
      <c r="I19" s="4"/>
      <c r="J19" s="4"/>
    </row>
    <row r="20" spans="1:10" ht="37.950000000000003" customHeight="1" thickBot="1" x14ac:dyDescent="0.35">
      <c r="A20" s="9" t="s">
        <v>26</v>
      </c>
      <c r="B20" s="10" t="s">
        <v>27</v>
      </c>
      <c r="C20" s="4" t="s">
        <v>19</v>
      </c>
      <c r="D20" s="4" t="s">
        <v>20</v>
      </c>
      <c r="E20" s="23">
        <v>69.53</v>
      </c>
      <c r="F20" s="4">
        <v>69.06</v>
      </c>
      <c r="G20" s="30">
        <v>52.98</v>
      </c>
      <c r="H20" s="31">
        <f>F20-G20</f>
        <v>16.080000000000005</v>
      </c>
      <c r="I20" s="22">
        <f>F20/G20*100%</f>
        <v>1.303510758776897</v>
      </c>
      <c r="J20" s="38" t="s">
        <v>86</v>
      </c>
    </row>
    <row r="21" spans="1:10" ht="31.2" customHeight="1" thickBot="1" x14ac:dyDescent="0.35">
      <c r="A21" s="9" t="s">
        <v>28</v>
      </c>
      <c r="B21" s="10" t="s">
        <v>29</v>
      </c>
      <c r="C21" s="4" t="s">
        <v>19</v>
      </c>
      <c r="D21" s="4" t="s">
        <v>20</v>
      </c>
      <c r="E21" s="23">
        <v>69.53</v>
      </c>
      <c r="F21" s="4">
        <v>69.06</v>
      </c>
      <c r="G21" s="15">
        <v>52.98</v>
      </c>
      <c r="H21" s="31">
        <f t="shared" ref="H21:H23" si="0">F21-G21</f>
        <v>16.080000000000005</v>
      </c>
      <c r="I21" s="22">
        <f t="shared" ref="I21:I23" si="1">F21/G21*100%</f>
        <v>1.303510758776897</v>
      </c>
      <c r="J21" s="39"/>
    </row>
    <row r="22" spans="1:10" ht="33" customHeight="1" thickBot="1" x14ac:dyDescent="0.35">
      <c r="A22" s="9" t="s">
        <v>30</v>
      </c>
      <c r="B22" s="10" t="s">
        <v>31</v>
      </c>
      <c r="C22" s="4" t="s">
        <v>19</v>
      </c>
      <c r="D22" s="4" t="s">
        <v>20</v>
      </c>
      <c r="E22" s="23">
        <v>70.930000000000007</v>
      </c>
      <c r="F22" s="4">
        <v>70.86</v>
      </c>
      <c r="G22" s="31">
        <v>55</v>
      </c>
      <c r="H22" s="31">
        <f t="shared" si="0"/>
        <v>15.86</v>
      </c>
      <c r="I22" s="22">
        <f t="shared" si="1"/>
        <v>1.2883636363636364</v>
      </c>
      <c r="J22" s="40"/>
    </row>
    <row r="23" spans="1:10" ht="46.5" customHeight="1" thickBot="1" x14ac:dyDescent="0.35">
      <c r="A23" s="9" t="s">
        <v>32</v>
      </c>
      <c r="B23" s="4" t="s">
        <v>33</v>
      </c>
      <c r="C23" s="4" t="s">
        <v>19</v>
      </c>
      <c r="D23" s="4" t="s">
        <v>20</v>
      </c>
      <c r="E23" s="11">
        <v>30.3</v>
      </c>
      <c r="F23" s="4">
        <v>28.6</v>
      </c>
      <c r="G23" s="15">
        <v>28.9</v>
      </c>
      <c r="H23" s="31">
        <f t="shared" si="0"/>
        <v>-0.29999999999999716</v>
      </c>
      <c r="I23" s="22">
        <f t="shared" si="1"/>
        <v>0.98961937716262982</v>
      </c>
      <c r="J23" s="32"/>
    </row>
    <row r="24" spans="1:10" ht="15" thickBot="1" x14ac:dyDescent="0.35">
      <c r="A24" s="35"/>
      <c r="B24" s="36"/>
      <c r="C24" s="36"/>
      <c r="D24" s="36"/>
      <c r="E24" s="36"/>
      <c r="F24" s="36"/>
      <c r="G24" s="36"/>
      <c r="H24" s="36"/>
      <c r="I24" s="36"/>
      <c r="J24" s="37"/>
    </row>
    <row r="25" spans="1:10" ht="15" thickBot="1" x14ac:dyDescent="0.35">
      <c r="A25" s="35" t="s">
        <v>34</v>
      </c>
      <c r="B25" s="36"/>
      <c r="C25" s="36"/>
      <c r="D25" s="36"/>
      <c r="E25" s="36"/>
      <c r="F25" s="36"/>
      <c r="G25" s="36"/>
      <c r="H25" s="36"/>
      <c r="I25" s="36"/>
      <c r="J25" s="37"/>
    </row>
    <row r="26" spans="1:10" ht="15" thickBot="1" x14ac:dyDescent="0.35">
      <c r="A26" s="6"/>
      <c r="B26" s="35" t="s">
        <v>35</v>
      </c>
      <c r="C26" s="36"/>
      <c r="D26" s="36"/>
      <c r="E26" s="36"/>
      <c r="F26" s="36"/>
      <c r="G26" s="36"/>
      <c r="H26" s="36"/>
      <c r="I26" s="36"/>
      <c r="J26" s="37"/>
    </row>
    <row r="27" spans="1:10" ht="68.400000000000006" customHeight="1" thickBot="1" x14ac:dyDescent="0.35">
      <c r="A27" s="9" t="s">
        <v>36</v>
      </c>
      <c r="B27" s="4" t="s">
        <v>37</v>
      </c>
      <c r="C27" s="4" t="s">
        <v>19</v>
      </c>
      <c r="D27" s="4" t="s">
        <v>20</v>
      </c>
      <c r="E27" s="4">
        <v>98.1</v>
      </c>
      <c r="F27" s="4">
        <v>98.4</v>
      </c>
      <c r="G27" s="15">
        <v>98.4</v>
      </c>
      <c r="H27" s="4">
        <f t="shared" ref="H27:H28" si="2">G27-F27</f>
        <v>0</v>
      </c>
      <c r="I27" s="22">
        <f>G27/F27*100%</f>
        <v>1</v>
      </c>
      <c r="J27" s="4"/>
    </row>
    <row r="28" spans="1:10" ht="68.400000000000006" customHeight="1" thickBot="1" x14ac:dyDescent="0.35">
      <c r="A28" s="9" t="s">
        <v>38</v>
      </c>
      <c r="B28" s="4" t="s">
        <v>39</v>
      </c>
      <c r="C28" s="4" t="s">
        <v>19</v>
      </c>
      <c r="D28" s="4" t="s">
        <v>20</v>
      </c>
      <c r="E28" s="4">
        <v>1.4</v>
      </c>
      <c r="F28" s="4">
        <v>1.5</v>
      </c>
      <c r="G28" s="15">
        <v>1.5</v>
      </c>
      <c r="H28" s="4">
        <f t="shared" si="2"/>
        <v>0</v>
      </c>
      <c r="I28" s="22">
        <f>G28/F28*100%</f>
        <v>1</v>
      </c>
      <c r="J28" s="4"/>
    </row>
    <row r="29" spans="1:10" ht="15" thickBot="1" x14ac:dyDescent="0.35">
      <c r="A29" s="35"/>
      <c r="B29" s="36"/>
      <c r="C29" s="36"/>
      <c r="D29" s="36"/>
      <c r="E29" s="36"/>
      <c r="F29" s="36"/>
      <c r="G29" s="36"/>
      <c r="H29" s="36"/>
      <c r="I29" s="36"/>
      <c r="J29" s="37"/>
    </row>
    <row r="30" spans="1:10" ht="15" thickBot="1" x14ac:dyDescent="0.35">
      <c r="A30" s="35" t="s">
        <v>40</v>
      </c>
      <c r="B30" s="36"/>
      <c r="C30" s="36"/>
      <c r="D30" s="36"/>
      <c r="E30" s="36"/>
      <c r="F30" s="36"/>
      <c r="G30" s="36"/>
      <c r="H30" s="36"/>
      <c r="I30" s="36"/>
      <c r="J30" s="37"/>
    </row>
    <row r="31" spans="1:10" ht="15" thickBot="1" x14ac:dyDescent="0.35">
      <c r="A31" s="6"/>
      <c r="B31" s="35" t="s">
        <v>41</v>
      </c>
      <c r="C31" s="36"/>
      <c r="D31" s="36"/>
      <c r="E31" s="36"/>
      <c r="F31" s="36"/>
      <c r="G31" s="36"/>
      <c r="H31" s="36"/>
      <c r="I31" s="36"/>
      <c r="J31" s="37"/>
    </row>
    <row r="32" spans="1:10" ht="15" thickBot="1" x14ac:dyDescent="0.35">
      <c r="A32" s="9" t="s">
        <v>42</v>
      </c>
      <c r="B32" s="4" t="s">
        <v>43</v>
      </c>
      <c r="C32" s="4" t="s">
        <v>19</v>
      </c>
      <c r="D32" s="4" t="s">
        <v>44</v>
      </c>
      <c r="E32" s="8">
        <v>1024</v>
      </c>
      <c r="F32" s="8">
        <v>1057</v>
      </c>
      <c r="G32" s="17">
        <f>42327/36.8</f>
        <v>1150.1902173913045</v>
      </c>
      <c r="H32" s="8">
        <f>G32-F32</f>
        <v>93.190217391304486</v>
      </c>
      <c r="I32" s="22">
        <f>G32/F32*100%</f>
        <v>1.0881648225083298</v>
      </c>
      <c r="J32" s="4"/>
    </row>
    <row r="33" spans="1:10" ht="27" thickBot="1" x14ac:dyDescent="0.35">
      <c r="A33" s="9" t="s">
        <v>45</v>
      </c>
      <c r="B33" s="4" t="s">
        <v>46</v>
      </c>
      <c r="C33" s="4"/>
      <c r="D33" s="4" t="s">
        <v>47</v>
      </c>
      <c r="E33" s="8">
        <f>E35+E36+E37+E38</f>
        <v>829030</v>
      </c>
      <c r="F33" s="8">
        <f>F35+F36+F37+F38</f>
        <v>827414</v>
      </c>
      <c r="G33" s="8">
        <f>G34+G35+G36+G37+G38</f>
        <v>830099</v>
      </c>
      <c r="H33" s="25">
        <f t="shared" ref="H33" si="3">G33-F33</f>
        <v>2685</v>
      </c>
      <c r="I33" s="22">
        <f>G33/F33*100%</f>
        <v>1.003245050240871</v>
      </c>
      <c r="J33" s="4"/>
    </row>
    <row r="34" spans="1:10" ht="15" thickBot="1" x14ac:dyDescent="0.35">
      <c r="A34" s="9" t="s">
        <v>48</v>
      </c>
      <c r="B34" s="24" t="s">
        <v>83</v>
      </c>
      <c r="C34" s="4"/>
      <c r="D34" s="4"/>
      <c r="E34" s="8"/>
      <c r="F34" s="8"/>
      <c r="G34" s="8"/>
      <c r="H34" s="25"/>
      <c r="I34" s="22"/>
      <c r="J34" s="4"/>
    </row>
    <row r="35" spans="1:10" ht="15" thickBot="1" x14ac:dyDescent="0.35">
      <c r="A35" s="9" t="s">
        <v>49</v>
      </c>
      <c r="B35" s="10" t="s">
        <v>50</v>
      </c>
      <c r="C35" s="4"/>
      <c r="D35" s="4" t="s">
        <v>47</v>
      </c>
      <c r="E35" s="8">
        <v>240868</v>
      </c>
      <c r="F35" s="8">
        <v>238954</v>
      </c>
      <c r="G35" s="12">
        <v>238954</v>
      </c>
      <c r="H35" s="25">
        <f>G35-F35</f>
        <v>0</v>
      </c>
      <c r="I35" s="22">
        <f t="shared" ref="I35:I38" si="4">G35/F35*100%</f>
        <v>1</v>
      </c>
      <c r="J35" s="4"/>
    </row>
    <row r="36" spans="1:10" ht="15" thickBot="1" x14ac:dyDescent="0.35">
      <c r="A36" s="9" t="s">
        <v>51</v>
      </c>
      <c r="B36" s="10" t="s">
        <v>52</v>
      </c>
      <c r="C36" s="4"/>
      <c r="D36" s="4" t="s">
        <v>47</v>
      </c>
      <c r="E36" s="8">
        <v>262400</v>
      </c>
      <c r="F36" s="8">
        <v>262400</v>
      </c>
      <c r="G36" s="12">
        <v>262400</v>
      </c>
      <c r="H36" s="25">
        <f t="shared" ref="H36:H38" si="5">G36-F36</f>
        <v>0</v>
      </c>
      <c r="I36" s="22">
        <f t="shared" si="4"/>
        <v>1</v>
      </c>
      <c r="J36" s="4"/>
    </row>
    <row r="37" spans="1:10" ht="15" thickBot="1" x14ac:dyDescent="0.35">
      <c r="A37" s="9" t="s">
        <v>54</v>
      </c>
      <c r="B37" s="10" t="s">
        <v>53</v>
      </c>
      <c r="C37" s="4"/>
      <c r="D37" s="4" t="s">
        <v>47</v>
      </c>
      <c r="E37" s="8">
        <v>214962</v>
      </c>
      <c r="F37" s="8">
        <v>215260</v>
      </c>
      <c r="G37" s="12">
        <f>E37+962+1115+906</f>
        <v>217945</v>
      </c>
      <c r="H37" s="25">
        <f t="shared" si="5"/>
        <v>2685</v>
      </c>
      <c r="I37" s="22">
        <f t="shared" si="4"/>
        <v>1.012473288116696</v>
      </c>
      <c r="J37" s="15"/>
    </row>
    <row r="38" spans="1:10" ht="15" thickBot="1" x14ac:dyDescent="0.35">
      <c r="A38" s="9" t="s">
        <v>56</v>
      </c>
      <c r="B38" s="10" t="s">
        <v>55</v>
      </c>
      <c r="C38" s="4"/>
      <c r="D38" s="4" t="s">
        <v>47</v>
      </c>
      <c r="E38" s="8">
        <v>110800</v>
      </c>
      <c r="F38" s="8">
        <v>110800</v>
      </c>
      <c r="G38" s="8">
        <v>110800</v>
      </c>
      <c r="H38" s="25">
        <f t="shared" si="5"/>
        <v>0</v>
      </c>
      <c r="I38" s="22">
        <f t="shared" si="4"/>
        <v>1</v>
      </c>
      <c r="J38" s="4"/>
    </row>
    <row r="39" spans="1:10" ht="15" thickBot="1" x14ac:dyDescent="0.35">
      <c r="A39" s="45" t="s">
        <v>17</v>
      </c>
      <c r="B39" s="46"/>
      <c r="C39" s="46"/>
      <c r="D39" s="46"/>
      <c r="E39" s="46"/>
      <c r="F39" s="46"/>
      <c r="G39" s="46"/>
      <c r="H39" s="46"/>
      <c r="I39" s="46"/>
      <c r="J39" s="47"/>
    </row>
    <row r="40" spans="1:10" ht="13.95" customHeight="1" thickBot="1" x14ac:dyDescent="0.35">
      <c r="A40" s="35" t="s">
        <v>57</v>
      </c>
      <c r="B40" s="36"/>
      <c r="C40" s="36"/>
      <c r="D40" s="36"/>
      <c r="E40" s="36"/>
      <c r="F40" s="36"/>
      <c r="G40" s="36"/>
      <c r="H40" s="36"/>
      <c r="I40" s="36"/>
      <c r="J40" s="37"/>
    </row>
    <row r="41" spans="1:10" ht="15" thickBot="1" x14ac:dyDescent="0.35">
      <c r="A41" s="35" t="s">
        <v>22</v>
      </c>
      <c r="B41" s="36"/>
      <c r="C41" s="36"/>
      <c r="D41" s="36"/>
      <c r="E41" s="36"/>
      <c r="F41" s="36"/>
      <c r="G41" s="36"/>
      <c r="H41" s="36"/>
      <c r="I41" s="36"/>
      <c r="J41" s="37"/>
    </row>
    <row r="42" spans="1:10" ht="49.5" customHeight="1" thickBot="1" x14ac:dyDescent="0.35">
      <c r="A42" s="9" t="s">
        <v>58</v>
      </c>
      <c r="B42" s="4" t="s">
        <v>59</v>
      </c>
      <c r="C42" s="4" t="s">
        <v>19</v>
      </c>
      <c r="D42" s="4" t="s">
        <v>60</v>
      </c>
      <c r="E42" s="4">
        <v>904.7</v>
      </c>
      <c r="F42" s="11">
        <v>874.5</v>
      </c>
      <c r="G42" s="16">
        <v>839.18</v>
      </c>
      <c r="H42" s="11">
        <f>F42-G42</f>
        <v>35.32000000000005</v>
      </c>
      <c r="I42" s="22">
        <f>F42/G42*100%</f>
        <v>1.0420887056412214</v>
      </c>
      <c r="J42" s="28"/>
    </row>
    <row r="43" spans="1:10" ht="15" thickBot="1" x14ac:dyDescent="0.35">
      <c r="A43" s="35" t="s">
        <v>34</v>
      </c>
      <c r="B43" s="36"/>
      <c r="C43" s="36"/>
      <c r="D43" s="36"/>
      <c r="E43" s="36"/>
      <c r="F43" s="36"/>
      <c r="G43" s="36"/>
      <c r="H43" s="36"/>
      <c r="I43" s="36"/>
      <c r="J43" s="37"/>
    </row>
    <row r="44" spans="1:10" ht="65.25" customHeight="1" thickBot="1" x14ac:dyDescent="0.35">
      <c r="A44" s="9" t="s">
        <v>61</v>
      </c>
      <c r="B44" s="4" t="s">
        <v>62</v>
      </c>
      <c r="C44" s="4" t="s">
        <v>19</v>
      </c>
      <c r="D44" s="4" t="s">
        <v>63</v>
      </c>
      <c r="E44" s="4">
        <v>213</v>
      </c>
      <c r="F44" s="8">
        <v>172</v>
      </c>
      <c r="G44" s="15">
        <v>80</v>
      </c>
      <c r="H44" s="8">
        <f>F44-G44</f>
        <v>92</v>
      </c>
      <c r="I44" s="22">
        <f t="shared" ref="I44" si="6">F44/G44*100%</f>
        <v>2.15</v>
      </c>
      <c r="J44" s="4" t="s">
        <v>85</v>
      </c>
    </row>
    <row r="45" spans="1:10" ht="13.95" customHeight="1" thickBot="1" x14ac:dyDescent="0.35">
      <c r="A45" s="35" t="s">
        <v>64</v>
      </c>
      <c r="B45" s="36"/>
      <c r="C45" s="36"/>
      <c r="D45" s="36"/>
      <c r="E45" s="36"/>
      <c r="F45" s="36"/>
      <c r="G45" s="36"/>
      <c r="H45" s="36"/>
      <c r="I45" s="36"/>
      <c r="J45" s="37"/>
    </row>
    <row r="46" spans="1:10" ht="15" thickBot="1" x14ac:dyDescent="0.35">
      <c r="A46" s="35" t="s">
        <v>40</v>
      </c>
      <c r="B46" s="36"/>
      <c r="C46" s="36"/>
      <c r="D46" s="36"/>
      <c r="E46" s="36"/>
      <c r="F46" s="36"/>
      <c r="G46" s="36"/>
      <c r="H46" s="36"/>
      <c r="I46" s="36"/>
      <c r="J46" s="37"/>
    </row>
    <row r="47" spans="1:10" ht="40.200000000000003" thickBot="1" x14ac:dyDescent="0.35">
      <c r="A47" s="9" t="s">
        <v>65</v>
      </c>
      <c r="B47" s="4" t="s">
        <v>66</v>
      </c>
      <c r="C47" s="4" t="s">
        <v>19</v>
      </c>
      <c r="D47" s="4" t="s">
        <v>67</v>
      </c>
      <c r="E47" s="4">
        <v>28</v>
      </c>
      <c r="F47" s="11">
        <v>28.6</v>
      </c>
      <c r="G47" s="16">
        <f>1053.1/36.8</f>
        <v>28.616847826086957</v>
      </c>
      <c r="H47" s="14">
        <f t="shared" ref="H47" si="7">G47-F47</f>
        <v>1.6847826086955564E-2</v>
      </c>
      <c r="I47" s="22">
        <f>G47/F47*100%</f>
        <v>1.0005890848282153</v>
      </c>
      <c r="J47" s="4"/>
    </row>
    <row r="48" spans="1:10" ht="40.200000000000003" thickBot="1" x14ac:dyDescent="0.35">
      <c r="A48" s="9" t="s">
        <v>68</v>
      </c>
      <c r="B48" s="4" t="s">
        <v>69</v>
      </c>
      <c r="C48" s="4"/>
      <c r="D48" s="4"/>
      <c r="E48" s="4"/>
      <c r="F48" s="8"/>
      <c r="G48" s="4"/>
      <c r="H48" s="4"/>
      <c r="I48" s="22"/>
      <c r="J48" s="4"/>
    </row>
    <row r="49" spans="1:12" ht="15" thickBot="1" x14ac:dyDescent="0.35">
      <c r="A49" s="9" t="s">
        <v>70</v>
      </c>
      <c r="B49" s="24" t="s">
        <v>83</v>
      </c>
      <c r="C49" s="4"/>
      <c r="D49" s="4"/>
      <c r="E49" s="8"/>
      <c r="F49" s="8"/>
      <c r="G49" s="8"/>
      <c r="H49" s="4"/>
      <c r="I49" s="22"/>
      <c r="J49" s="4"/>
    </row>
    <row r="50" spans="1:12" ht="15" thickBot="1" x14ac:dyDescent="0.35">
      <c r="A50" s="9" t="s">
        <v>71</v>
      </c>
      <c r="B50" s="10" t="s">
        <v>75</v>
      </c>
      <c r="C50" s="4"/>
      <c r="D50" s="4" t="s">
        <v>84</v>
      </c>
      <c r="E50" s="8">
        <v>1135</v>
      </c>
      <c r="F50" s="8">
        <v>1122</v>
      </c>
      <c r="G50" s="12">
        <v>1122</v>
      </c>
      <c r="H50" s="4">
        <f t="shared" ref="H50:H53" si="8">G50-F50</f>
        <v>0</v>
      </c>
      <c r="I50" s="22">
        <f t="shared" ref="I50:I53" si="9">G50/F50*100%</f>
        <v>1</v>
      </c>
      <c r="J50" s="4"/>
      <c r="L50" s="13"/>
    </row>
    <row r="51" spans="1:12" ht="15" thickBot="1" x14ac:dyDescent="0.35">
      <c r="A51" s="9" t="s">
        <v>72</v>
      </c>
      <c r="B51" s="10" t="s">
        <v>76</v>
      </c>
      <c r="C51" s="4"/>
      <c r="D51" s="4" t="str">
        <f>D50</f>
        <v>га</v>
      </c>
      <c r="E51" s="8">
        <v>922</v>
      </c>
      <c r="F51" s="8">
        <v>922</v>
      </c>
      <c r="G51" s="12">
        <v>922</v>
      </c>
      <c r="H51" s="4">
        <f t="shared" si="8"/>
        <v>0</v>
      </c>
      <c r="I51" s="22">
        <f t="shared" si="9"/>
        <v>1</v>
      </c>
      <c r="J51" s="4"/>
    </row>
    <row r="52" spans="1:12" ht="15" thickBot="1" x14ac:dyDescent="0.35">
      <c r="A52" s="9" t="s">
        <v>73</v>
      </c>
      <c r="B52" s="10" t="s">
        <v>77</v>
      </c>
      <c r="C52" s="4"/>
      <c r="D52" s="4" t="str">
        <f>D51</f>
        <v>га</v>
      </c>
      <c r="E52" s="8">
        <v>761</v>
      </c>
      <c r="F52" s="8">
        <v>763</v>
      </c>
      <c r="G52" s="29">
        <f>E52+7.5</f>
        <v>768.5</v>
      </c>
      <c r="H52" s="14">
        <f t="shared" si="8"/>
        <v>5.5</v>
      </c>
      <c r="I52" s="22">
        <f t="shared" si="9"/>
        <v>1.0072083879423328</v>
      </c>
      <c r="J52" s="4"/>
    </row>
    <row r="53" spans="1:12" ht="15" thickBot="1" x14ac:dyDescent="0.35">
      <c r="A53" s="9" t="s">
        <v>74</v>
      </c>
      <c r="B53" s="10" t="s">
        <v>78</v>
      </c>
      <c r="C53" s="4"/>
      <c r="D53" s="4" t="str">
        <f>D52</f>
        <v>га</v>
      </c>
      <c r="E53" s="8">
        <v>409</v>
      </c>
      <c r="F53" s="8">
        <v>409</v>
      </c>
      <c r="G53" s="8">
        <v>409</v>
      </c>
      <c r="H53" s="4">
        <f t="shared" si="8"/>
        <v>0</v>
      </c>
      <c r="I53" s="22">
        <f t="shared" si="9"/>
        <v>1</v>
      </c>
      <c r="J53" s="4"/>
    </row>
    <row r="55" spans="1:12" hidden="1" x14ac:dyDescent="0.3"/>
    <row r="57" spans="1:12" ht="14.4" customHeight="1" x14ac:dyDescent="0.3">
      <c r="A57" s="33" t="s">
        <v>80</v>
      </c>
      <c r="B57" s="34"/>
      <c r="C57" s="34"/>
      <c r="D57" s="34"/>
      <c r="E57" s="34"/>
      <c r="F57" s="34"/>
      <c r="G57" s="7"/>
      <c r="H57" s="19"/>
      <c r="I57" s="7"/>
      <c r="J57" s="7"/>
      <c r="K57" s="21"/>
      <c r="L57" s="21"/>
    </row>
    <row r="58" spans="1:12" ht="15.6" x14ac:dyDescent="0.3">
      <c r="A58" s="18"/>
      <c r="B58" s="7"/>
      <c r="C58" s="7"/>
      <c r="D58" s="19"/>
      <c r="E58" s="7"/>
      <c r="F58" s="7"/>
      <c r="G58" s="7"/>
      <c r="H58" s="19"/>
      <c r="I58" s="7"/>
      <c r="J58" s="7"/>
    </row>
    <row r="59" spans="1:12" x14ac:dyDescent="0.3">
      <c r="A59" s="20"/>
      <c r="B59" s="7"/>
      <c r="C59" s="7"/>
      <c r="D59" s="19"/>
      <c r="E59" s="7"/>
      <c r="F59" s="7"/>
      <c r="G59" s="7"/>
      <c r="H59" s="19"/>
      <c r="I59" s="7"/>
      <c r="J59" s="7"/>
    </row>
    <row r="60" spans="1:12" ht="14.4" customHeight="1" x14ac:dyDescent="0.3">
      <c r="A60" s="53"/>
      <c r="B60" s="54"/>
      <c r="C60" s="54"/>
      <c r="D60" s="54"/>
      <c r="E60" s="54"/>
      <c r="F60" s="54"/>
      <c r="G60" s="54"/>
      <c r="H60" s="54"/>
      <c r="I60" s="7"/>
      <c r="J60" s="7"/>
    </row>
  </sheetData>
  <mergeCells count="35">
    <mergeCell ref="A60:H60"/>
    <mergeCell ref="A30:J30"/>
    <mergeCell ref="A41:J41"/>
    <mergeCell ref="A43:J43"/>
    <mergeCell ref="A45:J45"/>
    <mergeCell ref="A46:J46"/>
    <mergeCell ref="A9:E9"/>
    <mergeCell ref="A2:J2"/>
    <mergeCell ref="A3:J3"/>
    <mergeCell ref="A4:J4"/>
    <mergeCell ref="A5:J5"/>
    <mergeCell ref="A8:D8"/>
    <mergeCell ref="A10:D10"/>
    <mergeCell ref="A7:E7"/>
    <mergeCell ref="A39:J39"/>
    <mergeCell ref="A40:J40"/>
    <mergeCell ref="B18:J18"/>
    <mergeCell ref="A24:J24"/>
    <mergeCell ref="B26:J26"/>
    <mergeCell ref="A29:J29"/>
    <mergeCell ref="B31:J31"/>
    <mergeCell ref="H12:I12"/>
    <mergeCell ref="J12:J14"/>
    <mergeCell ref="F13:F14"/>
    <mergeCell ref="G13:G14"/>
    <mergeCell ref="A16:J16"/>
    <mergeCell ref="A12:A14"/>
    <mergeCell ref="B12:B14"/>
    <mergeCell ref="A25:J25"/>
    <mergeCell ref="C12:C14"/>
    <mergeCell ref="D12:D14"/>
    <mergeCell ref="E12:E14"/>
    <mergeCell ref="F12:G12"/>
    <mergeCell ref="A17:J17"/>
    <mergeCell ref="J20:J22"/>
  </mergeCells>
  <printOptions horizontalCentered="1"/>
  <pageMargins left="0.39370078740157483" right="0" top="0.39370078740157483" bottom="0.15748031496062992" header="0.31496062992125984" footer="0.31496062992125984"/>
  <pageSetup paperSize="9" scale="84" fitToHeight="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2016-03-14T07:24:52Z</dcterms:modified>
</cp:coreProperties>
</file>