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90" windowWidth="28755" windowHeight="12585"/>
  </bookViews>
  <sheets>
    <sheet name="Лист1" sheetId="1" r:id="rId1"/>
  </sheets>
  <definedNames>
    <definedName name="_xlnm.Print_Area" localSheetId="0">Лист1!$A$1:$J$122</definedName>
  </definedNames>
  <calcPr calcId="125725"/>
</workbook>
</file>

<file path=xl/calcChain.xml><?xml version="1.0" encoding="utf-8"?>
<calcChain xmlns="http://schemas.openxmlformats.org/spreadsheetml/2006/main">
  <c r="G92" i="1"/>
  <c r="F83" l="1"/>
  <c r="G83"/>
  <c r="E83"/>
  <c r="F71"/>
  <c r="G71"/>
  <c r="F72"/>
  <c r="G72"/>
  <c r="E72"/>
  <c r="H16" l="1"/>
  <c r="E66" l="1"/>
  <c r="E92" s="1"/>
  <c r="F107"/>
  <c r="G107"/>
  <c r="F108"/>
  <c r="G108"/>
  <c r="F109"/>
  <c r="G109"/>
  <c r="F110"/>
  <c r="G110"/>
  <c r="E108"/>
  <c r="E109"/>
  <c r="E110"/>
  <c r="E107"/>
  <c r="F102"/>
  <c r="G102"/>
  <c r="F103"/>
  <c r="G103"/>
  <c r="F104"/>
  <c r="G104"/>
  <c r="F105"/>
  <c r="G105"/>
  <c r="E103"/>
  <c r="E104"/>
  <c r="E105"/>
  <c r="E102"/>
  <c r="I110"/>
  <c r="I108"/>
  <c r="I107"/>
  <c r="G106"/>
  <c r="F81"/>
  <c r="G81"/>
  <c r="F82"/>
  <c r="G82"/>
  <c r="F84"/>
  <c r="G84"/>
  <c r="E82"/>
  <c r="E84"/>
  <c r="E81"/>
  <c r="F70"/>
  <c r="G70"/>
  <c r="F73"/>
  <c r="G73"/>
  <c r="E71"/>
  <c r="E73"/>
  <c r="E70"/>
  <c r="F65"/>
  <c r="F97" s="1"/>
  <c r="G65"/>
  <c r="G97" s="1"/>
  <c r="E65"/>
  <c r="F68"/>
  <c r="F100" s="1"/>
  <c r="G68"/>
  <c r="G94" s="1"/>
  <c r="E68"/>
  <c r="F67"/>
  <c r="F99" s="1"/>
  <c r="G67"/>
  <c r="G99" s="1"/>
  <c r="E67"/>
  <c r="E99" s="1"/>
  <c r="F66"/>
  <c r="F92" s="1"/>
  <c r="G66"/>
  <c r="I63"/>
  <c r="H63"/>
  <c r="H110" s="1"/>
  <c r="I62"/>
  <c r="H62"/>
  <c r="H109" s="1"/>
  <c r="I61"/>
  <c r="H61"/>
  <c r="H108" s="1"/>
  <c r="I60"/>
  <c r="H60"/>
  <c r="H107" s="1"/>
  <c r="G59"/>
  <c r="F59"/>
  <c r="E59"/>
  <c r="E98" l="1"/>
  <c r="H59"/>
  <c r="I109"/>
  <c r="F106"/>
  <c r="H106" s="1"/>
  <c r="I59"/>
  <c r="I106"/>
  <c r="G100"/>
  <c r="F94"/>
  <c r="F98"/>
  <c r="G93"/>
  <c r="G90" s="1"/>
  <c r="F93"/>
  <c r="G98"/>
  <c r="E106"/>
  <c r="H78"/>
  <c r="I78"/>
  <c r="H77"/>
  <c r="F85"/>
  <c r="G85"/>
  <c r="E85"/>
  <c r="F80"/>
  <c r="G80"/>
  <c r="E80"/>
  <c r="F75"/>
  <c r="G75"/>
  <c r="E75"/>
  <c r="F101"/>
  <c r="G101"/>
  <c r="E101"/>
  <c r="F90" l="1"/>
  <c r="H90" s="1"/>
  <c r="H75"/>
  <c r="I105"/>
  <c r="I104"/>
  <c r="I103"/>
  <c r="I102"/>
  <c r="I101"/>
  <c r="H101"/>
  <c r="I94"/>
  <c r="H94"/>
  <c r="I93"/>
  <c r="H93"/>
  <c r="I92"/>
  <c r="H92"/>
  <c r="I91"/>
  <c r="H91"/>
  <c r="I90"/>
  <c r="I89"/>
  <c r="H89"/>
  <c r="I88"/>
  <c r="H88"/>
  <c r="I87"/>
  <c r="H87"/>
  <c r="I86"/>
  <c r="H86"/>
  <c r="I85"/>
  <c r="H85"/>
  <c r="I84"/>
  <c r="I83"/>
  <c r="I82"/>
  <c r="I81"/>
  <c r="I80"/>
  <c r="H80"/>
  <c r="I79"/>
  <c r="H79"/>
  <c r="I77"/>
  <c r="I76"/>
  <c r="H76"/>
  <c r="I75"/>
  <c r="F69"/>
  <c r="G69"/>
  <c r="E69"/>
  <c r="I99"/>
  <c r="E97"/>
  <c r="F54"/>
  <c r="G54"/>
  <c r="E54"/>
  <c r="F49"/>
  <c r="G49"/>
  <c r="E49"/>
  <c r="F44"/>
  <c r="G44"/>
  <c r="E44"/>
  <c r="F39"/>
  <c r="G39"/>
  <c r="E39"/>
  <c r="F34"/>
  <c r="G34"/>
  <c r="E34"/>
  <c r="F29"/>
  <c r="G29"/>
  <c r="E29"/>
  <c r="F24"/>
  <c r="H24" s="1"/>
  <c r="G24"/>
  <c r="E24"/>
  <c r="F19"/>
  <c r="G19"/>
  <c r="E19"/>
  <c r="F14"/>
  <c r="G14"/>
  <c r="E14"/>
  <c r="I73"/>
  <c r="I72"/>
  <c r="I71"/>
  <c r="I70"/>
  <c r="I58"/>
  <c r="H58"/>
  <c r="H105" s="1"/>
  <c r="I57"/>
  <c r="H57"/>
  <c r="I56"/>
  <c r="H56"/>
  <c r="H103" s="1"/>
  <c r="I55"/>
  <c r="H55"/>
  <c r="H102" s="1"/>
  <c r="I54"/>
  <c r="I53"/>
  <c r="H53"/>
  <c r="I52"/>
  <c r="H52"/>
  <c r="I51"/>
  <c r="H51"/>
  <c r="I50"/>
  <c r="H50"/>
  <c r="I48"/>
  <c r="H48"/>
  <c r="I47"/>
  <c r="H47"/>
  <c r="I46"/>
  <c r="H46"/>
  <c r="I45"/>
  <c r="H45"/>
  <c r="I44"/>
  <c r="I43"/>
  <c r="H43"/>
  <c r="I42"/>
  <c r="H42"/>
  <c r="I41"/>
  <c r="H41"/>
  <c r="I40"/>
  <c r="H40"/>
  <c r="I38"/>
  <c r="H38"/>
  <c r="I37"/>
  <c r="H37"/>
  <c r="I36"/>
  <c r="H36"/>
  <c r="I35"/>
  <c r="H35"/>
  <c r="I34"/>
  <c r="I33"/>
  <c r="H33"/>
  <c r="I32"/>
  <c r="H32"/>
  <c r="I31"/>
  <c r="H31"/>
  <c r="I30"/>
  <c r="H30"/>
  <c r="H15"/>
  <c r="I15"/>
  <c r="I16"/>
  <c r="H17"/>
  <c r="I17"/>
  <c r="H18"/>
  <c r="I18"/>
  <c r="H20"/>
  <c r="I20"/>
  <c r="H21"/>
  <c r="I21"/>
  <c r="H22"/>
  <c r="I22"/>
  <c r="H23"/>
  <c r="I23"/>
  <c r="H25"/>
  <c r="I25"/>
  <c r="H26"/>
  <c r="I26"/>
  <c r="H27"/>
  <c r="I27"/>
  <c r="H28"/>
  <c r="I28"/>
  <c r="H104" l="1"/>
  <c r="H72"/>
  <c r="H69"/>
  <c r="I29"/>
  <c r="H65"/>
  <c r="H97" s="1"/>
  <c r="H68"/>
  <c r="H100" s="1"/>
  <c r="I69"/>
  <c r="I49"/>
  <c r="H67"/>
  <c r="H99" s="1"/>
  <c r="H14"/>
  <c r="H66"/>
  <c r="H98" s="1"/>
  <c r="H81"/>
  <c r="H70"/>
  <c r="H82"/>
  <c r="H71"/>
  <c r="H83"/>
  <c r="H84"/>
  <c r="H73"/>
  <c r="I98"/>
  <c r="E100"/>
  <c r="E94"/>
  <c r="E90" s="1"/>
  <c r="E93"/>
  <c r="E96"/>
  <c r="I39"/>
  <c r="I14"/>
  <c r="H19"/>
  <c r="H34"/>
  <c r="H44"/>
  <c r="H54"/>
  <c r="G96"/>
  <c r="I68"/>
  <c r="H39"/>
  <c r="H29"/>
  <c r="I19"/>
  <c r="I67"/>
  <c r="H49"/>
  <c r="I66"/>
  <c r="I65"/>
  <c r="I24"/>
  <c r="F64"/>
  <c r="G64"/>
  <c r="E64"/>
  <c r="I97" l="1"/>
  <c r="F96"/>
  <c r="I100"/>
  <c r="H64"/>
  <c r="I64"/>
  <c r="I96" l="1"/>
  <c r="H96"/>
</calcChain>
</file>

<file path=xl/sharedStrings.xml><?xml version="1.0" encoding="utf-8"?>
<sst xmlns="http://schemas.openxmlformats.org/spreadsheetml/2006/main" count="171" uniqueCount="68">
  <si>
    <t>Отчет</t>
  </si>
  <si>
    <t>об исполнении муниципальной программы</t>
  </si>
  <si>
    <t>(наименование программы)</t>
  </si>
  <si>
    <t>(ответственный исполнитель)</t>
  </si>
  <si>
    <t>Тыс. рублей</t>
  </si>
  <si>
    <t>Номер основного мероприятия</t>
  </si>
  <si>
    <t>Основные мероприятия муниципальной программы (их связь с целевыми показателями муниципальной программы)</t>
  </si>
  <si>
    <t>Ответственный исполнитель/соисполнитель</t>
  </si>
  <si>
    <t>Источники финансирования</t>
  </si>
  <si>
    <t>Утверждено по программе (план по программе)</t>
  </si>
  <si>
    <t>Утверждено в бюджете</t>
  </si>
  <si>
    <t>Фактическое значение за отчетный период</t>
  </si>
  <si>
    <t>Отклонение</t>
  </si>
  <si>
    <t>Абсолютное значение</t>
  </si>
  <si>
    <t>(гр.7- гр.6)</t>
  </si>
  <si>
    <t>Относительное значение, % (гр.7/гр.6*100%)</t>
  </si>
  <si>
    <t>Результаты реализации муниципальной программы</t>
  </si>
  <si>
    <t>всего</t>
  </si>
  <si>
    <t>федеральный бюджет</t>
  </si>
  <si>
    <t>бюджет автономного округа</t>
  </si>
  <si>
    <t>местный бюджет</t>
  </si>
  <si>
    <t>иные источники финансирования</t>
  </si>
  <si>
    <t>Всего по муниципальной программе:</t>
  </si>
  <si>
    <t>инвестиции в объекты муниципальной собственности</t>
  </si>
  <si>
    <t>В том числе:</t>
  </si>
  <si>
    <t>Проекты, портфели (в том числе направленные на реализацию национальных и федеральных проектов Российской Федерации и ХМАО - Югры, муниципальных проектов, реализуемых в составе муниципальной программы)</t>
  </si>
  <si>
    <t>в том числе инвестиции в объекты муниципальной собственности</t>
  </si>
  <si>
    <t>Инвестиции в объекты муниципальной собственности (за исключением инвестиций в объекты муниципальной собственности по проектам, портфелям проектов)</t>
  </si>
  <si>
    <t>Прочие расходы</t>
  </si>
  <si>
    <t>*Указывается при наличии подпрограмм</t>
  </si>
  <si>
    <t>Развитие системы дошкольного и общего образования  (показатели 1, 2, 3, 4, 5, 7, 8, 9)</t>
  </si>
  <si>
    <t>1</t>
  </si>
  <si>
    <t>2</t>
  </si>
  <si>
    <t>3</t>
  </si>
  <si>
    <t>4</t>
  </si>
  <si>
    <t>6</t>
  </si>
  <si>
    <t>7</t>
  </si>
  <si>
    <t>8</t>
  </si>
  <si>
    <t>9</t>
  </si>
  <si>
    <t>УО</t>
  </si>
  <si>
    <t>ДМСиГ</t>
  </si>
  <si>
    <t>Ответственный исполнитель: Управление образования адмиистрации города Югорска</t>
  </si>
  <si>
    <t xml:space="preserve">Соисполнитель: Департамент муниципальной собственности и градостроительства администрации города Югорска </t>
  </si>
  <si>
    <t>Развитие вариативности воспитательных систем и технологий, нацеленных на формирование индивидуальной траектории развития личности ребенка с учетом его потребностей, интересов и способностей (показатели 5, 8, 9)</t>
  </si>
  <si>
    <t>Формирование системы профессиональных конкурсов в целях предоставления гражданам возможностей для профессионального и карьерного роста (показатели 1, 4)</t>
  </si>
  <si>
    <t>Развитие системы оценки качества образования (показатель 4)</t>
  </si>
  <si>
    <t>Обеспечение информационной открытости муниципальной системы образования (показатели 3, 5, 8, 9)</t>
  </si>
  <si>
    <t>Финансовое и организационно-методическое обеспечение функционирования и модернизации муниципальной системы образования (показатели 2, 5, 8, 9)</t>
  </si>
  <si>
    <t>Обеспечение комплексной безопасности образовательных организаций  (показатели 6, 7)</t>
  </si>
  <si>
    <t>Развитие материально-технической базы образовательных организаций (показатели 6, 7)</t>
  </si>
  <si>
    <t>Проектирование, строительство (реконструкция), приобретение объектов, предназначенных для размещения муниципальных образовательных организаций (показатель 10)</t>
  </si>
  <si>
    <t>Управление образования администрации города Югорска</t>
  </si>
  <si>
    <t>Развитие образования</t>
  </si>
  <si>
    <t>(150,0 тыс. рублей + 66,6 тыс. рублей с принимаемых расодных обязательств)</t>
  </si>
  <si>
    <t>(уменьшение на 16 638 958 рублей и увеличение на мероприятие 1 + 2 427 678 рублей текущий ремонт  + антитеррор 400 000 рублей)</t>
  </si>
  <si>
    <t>наказы избирателей Лицей а кабинет химии</t>
  </si>
  <si>
    <t xml:space="preserve"> (ответственный исполнитель)              (ФИО руководителя)           (подпись)                  (ФИО исполнителя, ответственного             (подпись)               (телефон)</t>
  </si>
  <si>
    <t xml:space="preserve">                                                                                                                                                                            за составление формы)</t>
  </si>
  <si>
    <t>Начальник Управления образования      Н.И. Бобровская/____________            С.Ю. Саргисян/________________/8 (34675)-7-26-12</t>
  </si>
  <si>
    <t xml:space="preserve">                                                                  за составление формы)</t>
  </si>
  <si>
    <t xml:space="preserve">         (соисполнитель 1)                                                         (ФИО руководителя)                                                              (подпись)                           (ФИО исполнителя, ответственного             (подпись)                    (телефон)</t>
  </si>
  <si>
    <t>ДЖКиСК</t>
  </si>
  <si>
    <t>Первый заместитель главы города - директор ДМСиГ         С.Д. Голин/_____________                             А.Т. Абдуллаев/                                             ________________/______________</t>
  </si>
  <si>
    <t>по состоянию на 31.12.2019 г.</t>
  </si>
  <si>
    <t>Заместитель главы города - директор ДЖКиСК       В.К. Бандурин/_____________                             Е.В. Титова/                                             ________________/______________</t>
  </si>
  <si>
    <t>Дата составления отчета    09/января/2019 год</t>
  </si>
  <si>
    <t xml:space="preserve">         (соисполнитель 2)                                                         (ФИО руководителя)                                                              (подпись)                           (ФИО исполнителя, ответственного             (подпись)                    (телефон)</t>
  </si>
  <si>
    <t>Приобретение объекта "Детский сад на 344 места, по адресу: г. Югорск, бульвар Сибирский" не осуществлено в связи с переносом срока ввода в эксплуатацию на 1-ый квартал 2020 года.</t>
  </si>
</sst>
</file>

<file path=xl/styles.xml><?xml version="1.0" encoding="utf-8"?>
<styleSheet xmlns="http://schemas.openxmlformats.org/spreadsheetml/2006/main">
  <numFmts count="4">
    <numFmt numFmtId="43" formatCode="_-* #,##0.00\ _₽_-;\-* #,##0.00\ _₽_-;_-* &quot;-&quot;??\ _₽_-;_-@_-"/>
    <numFmt numFmtId="164" formatCode="#,##0.0"/>
    <numFmt numFmtId="165" formatCode="0.0%"/>
    <numFmt numFmtId="166" formatCode="#,##0.0_ ;\-#,##0.0\ "/>
  </numFmts>
  <fonts count="9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u/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43" fontId="4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42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justify"/>
    </xf>
    <xf numFmtId="0" fontId="2" fillId="0" borderId="1" xfId="0" applyFont="1" applyBorder="1" applyAlignment="1">
      <alignment horizontal="center" wrapText="1"/>
    </xf>
    <xf numFmtId="0" fontId="3" fillId="0" borderId="1" xfId="0" applyFont="1" applyBorder="1" applyAlignment="1">
      <alignment vertical="top" wrapText="1"/>
    </xf>
    <xf numFmtId="164" fontId="2" fillId="0" borderId="1" xfId="0" applyNumberFormat="1" applyFont="1" applyFill="1" applyBorder="1" applyAlignment="1">
      <alignment horizontal="center" vertical="center" wrapText="1"/>
    </xf>
    <xf numFmtId="165" fontId="2" fillId="0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165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top" wrapText="1"/>
    </xf>
    <xf numFmtId="166" fontId="7" fillId="0" borderId="1" xfId="3" applyNumberFormat="1" applyFont="1" applyFill="1" applyBorder="1" applyAlignment="1">
      <alignment horizontal="left" vertical="center" wrapText="1"/>
    </xf>
    <xf numFmtId="166" fontId="7" fillId="0" borderId="1" xfId="3" applyNumberFormat="1" applyFont="1" applyFill="1" applyBorder="1" applyAlignment="1">
      <alignment vertical="center" wrapText="1"/>
    </xf>
    <xf numFmtId="0" fontId="2" fillId="0" borderId="1" xfId="0" applyFont="1" applyBorder="1" applyAlignment="1">
      <alignment horizontal="justify" vertical="center"/>
    </xf>
    <xf numFmtId="0" fontId="2" fillId="0" borderId="0" xfId="0" applyFont="1" applyAlignment="1"/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0" fillId="0" borderId="0" xfId="0" applyFill="1"/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wrapText="1"/>
    </xf>
    <xf numFmtId="0" fontId="2" fillId="0" borderId="0" xfId="0" applyFont="1" applyFill="1" applyAlignment="1"/>
    <xf numFmtId="0" fontId="8" fillId="0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1" xfId="1" applyFont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right"/>
    </xf>
    <xf numFmtId="0" fontId="2" fillId="0" borderId="1" xfId="0" applyFont="1" applyBorder="1" applyAlignment="1">
      <alignment vertical="top" wrapText="1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</cellXfs>
  <cellStyles count="4">
    <cellStyle name="Обычный" xfId="0" builtinId="0"/>
    <cellStyle name="Обычный 2" xfId="1"/>
    <cellStyle name="Финансовый" xfId="3" builtinId="3"/>
    <cellStyle name="Финансовый 2" xfId="2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23"/>
  <sheetViews>
    <sheetView tabSelected="1" view="pageBreakPreview" topLeftCell="A43" zoomScaleNormal="100" zoomScaleSheetLayoutView="100" workbookViewId="0">
      <selection activeCell="J61" sqref="J61"/>
    </sheetView>
  </sheetViews>
  <sheetFormatPr defaultRowHeight="15"/>
  <cols>
    <col min="1" max="1" width="8.140625" customWidth="1"/>
    <col min="2" max="2" width="23.5703125" customWidth="1"/>
    <col min="3" max="3" width="12.28515625" customWidth="1"/>
    <col min="4" max="4" width="17.5703125" customWidth="1"/>
    <col min="5" max="5" width="11.5703125" style="17" customWidth="1"/>
    <col min="6" max="6" width="11" style="17" customWidth="1"/>
    <col min="7" max="7" width="12.42578125" style="17" customWidth="1"/>
    <col min="8" max="8" width="13.28515625" style="17" customWidth="1"/>
    <col min="9" max="9" width="12.7109375" style="17" customWidth="1"/>
    <col min="10" max="10" width="76.42578125" customWidth="1"/>
  </cols>
  <sheetData>
    <row r="1" spans="1:10" ht="15.75">
      <c r="A1" s="1"/>
    </row>
    <row r="2" spans="1:10" ht="15.75">
      <c r="A2" s="29" t="s">
        <v>0</v>
      </c>
      <c r="B2" s="29"/>
      <c r="C2" s="29"/>
      <c r="D2" s="29"/>
      <c r="E2" s="29"/>
      <c r="F2" s="29"/>
      <c r="G2" s="29"/>
      <c r="H2" s="29"/>
      <c r="I2" s="29"/>
      <c r="J2" s="29"/>
    </row>
    <row r="3" spans="1:10" ht="15.75">
      <c r="A3" s="29" t="s">
        <v>1</v>
      </c>
      <c r="B3" s="29"/>
      <c r="C3" s="29"/>
      <c r="D3" s="29"/>
      <c r="E3" s="29"/>
      <c r="F3" s="29"/>
      <c r="G3" s="29"/>
      <c r="H3" s="29"/>
      <c r="I3" s="29"/>
      <c r="J3" s="29"/>
    </row>
    <row r="4" spans="1:10" ht="15.75">
      <c r="A4" s="29" t="s">
        <v>63</v>
      </c>
      <c r="B4" s="29"/>
      <c r="C4" s="29"/>
      <c r="D4" s="29"/>
      <c r="E4" s="29"/>
      <c r="F4" s="29"/>
      <c r="G4" s="29"/>
      <c r="H4" s="29"/>
      <c r="I4" s="29"/>
      <c r="J4" s="29"/>
    </row>
    <row r="5" spans="1:10" ht="15.75">
      <c r="A5" s="30" t="s">
        <v>52</v>
      </c>
      <c r="B5" s="30"/>
      <c r="C5" s="30"/>
      <c r="D5" s="30"/>
      <c r="E5" s="30"/>
      <c r="F5" s="30"/>
      <c r="G5" s="30"/>
      <c r="H5" s="30"/>
      <c r="I5" s="30"/>
      <c r="J5" s="30"/>
    </row>
    <row r="6" spans="1:10" ht="15.75">
      <c r="A6" s="29" t="s">
        <v>2</v>
      </c>
      <c r="B6" s="29"/>
      <c r="C6" s="29"/>
      <c r="D6" s="29"/>
      <c r="E6" s="29"/>
      <c r="F6" s="29"/>
      <c r="G6" s="29"/>
      <c r="H6" s="29"/>
      <c r="I6" s="29"/>
      <c r="J6" s="29"/>
    </row>
    <row r="7" spans="1:10" ht="15.75">
      <c r="A7" s="33" t="s">
        <v>51</v>
      </c>
      <c r="B7" s="33"/>
      <c r="C7" s="33"/>
      <c r="D7" s="33"/>
      <c r="E7" s="33"/>
      <c r="F7" s="33"/>
      <c r="G7" s="33"/>
      <c r="H7" s="33"/>
      <c r="I7" s="33"/>
      <c r="J7" s="33"/>
    </row>
    <row r="8" spans="1:10" ht="15.75">
      <c r="A8" s="29" t="s">
        <v>3</v>
      </c>
      <c r="B8" s="29"/>
      <c r="C8" s="29"/>
      <c r="D8" s="29"/>
      <c r="E8" s="29"/>
      <c r="F8" s="29"/>
      <c r="G8" s="29"/>
      <c r="H8" s="29"/>
      <c r="I8" s="29"/>
      <c r="J8" s="29"/>
    </row>
    <row r="9" spans="1:10" ht="15.75">
      <c r="A9" s="34" t="s">
        <v>4</v>
      </c>
      <c r="B9" s="34"/>
      <c r="C9" s="34"/>
      <c r="D9" s="34"/>
      <c r="E9" s="34"/>
      <c r="F9" s="34"/>
      <c r="G9" s="34"/>
      <c r="H9" s="34"/>
      <c r="I9" s="34"/>
      <c r="J9" s="34"/>
    </row>
    <row r="10" spans="1:10" ht="24" customHeight="1">
      <c r="A10" s="27" t="s">
        <v>5</v>
      </c>
      <c r="B10" s="27" t="s">
        <v>6</v>
      </c>
      <c r="C10" s="27" t="s">
        <v>7</v>
      </c>
      <c r="D10" s="27" t="s">
        <v>8</v>
      </c>
      <c r="E10" s="32" t="s">
        <v>9</v>
      </c>
      <c r="F10" s="32" t="s">
        <v>10</v>
      </c>
      <c r="G10" s="32" t="s">
        <v>11</v>
      </c>
      <c r="H10" s="27" t="s">
        <v>12</v>
      </c>
      <c r="I10" s="27"/>
      <c r="J10" s="27"/>
    </row>
    <row r="11" spans="1:10" ht="25.5">
      <c r="A11" s="27"/>
      <c r="B11" s="27"/>
      <c r="C11" s="27"/>
      <c r="D11" s="27"/>
      <c r="E11" s="32"/>
      <c r="F11" s="32"/>
      <c r="G11" s="32"/>
      <c r="H11" s="18" t="s">
        <v>13</v>
      </c>
      <c r="I11" s="32" t="s">
        <v>15</v>
      </c>
      <c r="J11" s="27" t="s">
        <v>16</v>
      </c>
    </row>
    <row r="12" spans="1:10" ht="34.5" customHeight="1">
      <c r="A12" s="27"/>
      <c r="B12" s="27"/>
      <c r="C12" s="27"/>
      <c r="D12" s="27"/>
      <c r="E12" s="32"/>
      <c r="F12" s="32"/>
      <c r="G12" s="32"/>
      <c r="H12" s="18" t="s">
        <v>14</v>
      </c>
      <c r="I12" s="32"/>
      <c r="J12" s="27"/>
    </row>
    <row r="13" spans="1:10">
      <c r="A13" s="4">
        <v>1</v>
      </c>
      <c r="B13" s="4">
        <v>2</v>
      </c>
      <c r="C13" s="4">
        <v>3</v>
      </c>
      <c r="D13" s="4">
        <v>4</v>
      </c>
      <c r="E13" s="19">
        <v>5</v>
      </c>
      <c r="F13" s="19">
        <v>6</v>
      </c>
      <c r="G13" s="19">
        <v>7</v>
      </c>
      <c r="H13" s="19">
        <v>8</v>
      </c>
      <c r="I13" s="19">
        <v>9</v>
      </c>
      <c r="J13" s="4">
        <v>10</v>
      </c>
    </row>
    <row r="14" spans="1:10">
      <c r="A14" s="28" t="s">
        <v>31</v>
      </c>
      <c r="B14" s="35" t="s">
        <v>30</v>
      </c>
      <c r="C14" s="27" t="s">
        <v>39</v>
      </c>
      <c r="D14" s="5" t="s">
        <v>17</v>
      </c>
      <c r="E14" s="8">
        <f>SUM(E15:E18)</f>
        <v>1428749.9000000001</v>
      </c>
      <c r="F14" s="8">
        <f t="shared" ref="F14:G14" si="0">SUM(F15:F18)</f>
        <v>1428698.8000000003</v>
      </c>
      <c r="G14" s="8">
        <f t="shared" si="0"/>
        <v>1399634.8</v>
      </c>
      <c r="H14" s="8">
        <f>SUM(G14-F14)</f>
        <v>-29064.000000000233</v>
      </c>
      <c r="I14" s="9">
        <f>SUM(G14/F14)*100%</f>
        <v>0.97965701378065118</v>
      </c>
      <c r="J14" s="10"/>
    </row>
    <row r="15" spans="1:10" ht="25.5">
      <c r="A15" s="28"/>
      <c r="B15" s="35"/>
      <c r="C15" s="27"/>
      <c r="D15" s="10" t="s">
        <v>18</v>
      </c>
      <c r="E15" s="6">
        <v>0</v>
      </c>
      <c r="F15" s="6">
        <v>0</v>
      </c>
      <c r="G15" s="6">
        <v>0</v>
      </c>
      <c r="H15" s="6">
        <f t="shared" ref="H15:H28" si="1">SUM(G15-F15)</f>
        <v>0</v>
      </c>
      <c r="I15" s="7" t="e">
        <f t="shared" ref="I15:I28" si="2">SUM(G15/F15*100%)</f>
        <v>#DIV/0!</v>
      </c>
      <c r="J15" s="10"/>
    </row>
    <row r="16" spans="1:10" ht="43.5" customHeight="1">
      <c r="A16" s="28"/>
      <c r="B16" s="35"/>
      <c r="C16" s="27"/>
      <c r="D16" s="23" t="s">
        <v>19</v>
      </c>
      <c r="E16" s="6">
        <v>1126073.1000000001</v>
      </c>
      <c r="F16" s="6">
        <v>1126073.1000000001</v>
      </c>
      <c r="G16" s="6">
        <v>1124363.3</v>
      </c>
      <c r="H16" s="6">
        <f t="shared" si="1"/>
        <v>-1709.8000000000466</v>
      </c>
      <c r="I16" s="7">
        <f t="shared" si="2"/>
        <v>0.99848162610402469</v>
      </c>
      <c r="J16" s="11"/>
    </row>
    <row r="17" spans="1:11" ht="25.5" customHeight="1">
      <c r="A17" s="28"/>
      <c r="B17" s="35"/>
      <c r="C17" s="27"/>
      <c r="D17" s="10" t="s">
        <v>20</v>
      </c>
      <c r="E17" s="6">
        <v>176391.6</v>
      </c>
      <c r="F17" s="6">
        <v>176391.6</v>
      </c>
      <c r="G17" s="6">
        <v>176385.3</v>
      </c>
      <c r="H17" s="6">
        <f t="shared" si="1"/>
        <v>-6.3000000000174623</v>
      </c>
      <c r="I17" s="7">
        <f t="shared" si="2"/>
        <v>0.99996428401352433</v>
      </c>
      <c r="J17" s="10"/>
      <c r="K17">
        <v>14027.9</v>
      </c>
    </row>
    <row r="18" spans="1:11" ht="25.5">
      <c r="A18" s="28"/>
      <c r="B18" s="35"/>
      <c r="C18" s="27"/>
      <c r="D18" s="10" t="s">
        <v>21</v>
      </c>
      <c r="E18" s="6">
        <v>126285.2</v>
      </c>
      <c r="F18" s="6">
        <v>126234.1</v>
      </c>
      <c r="G18" s="6">
        <v>98886.2</v>
      </c>
      <c r="H18" s="6">
        <f t="shared" si="1"/>
        <v>-27347.900000000009</v>
      </c>
      <c r="I18" s="7">
        <f t="shared" si="2"/>
        <v>0.78335568598342276</v>
      </c>
      <c r="J18" s="10"/>
    </row>
    <row r="19" spans="1:11">
      <c r="A19" s="28" t="s">
        <v>32</v>
      </c>
      <c r="B19" s="31" t="s">
        <v>43</v>
      </c>
      <c r="C19" s="27" t="s">
        <v>39</v>
      </c>
      <c r="D19" s="5" t="s">
        <v>17</v>
      </c>
      <c r="E19" s="8">
        <f>SUM(E20:E23)</f>
        <v>63946</v>
      </c>
      <c r="F19" s="8">
        <f t="shared" ref="F19:G19" si="3">SUM(F20:F23)</f>
        <v>64147.199999999997</v>
      </c>
      <c r="G19" s="8">
        <f t="shared" si="3"/>
        <v>63843.399999999994</v>
      </c>
      <c r="H19" s="8">
        <f t="shared" si="1"/>
        <v>-303.80000000000291</v>
      </c>
      <c r="I19" s="9">
        <f t="shared" si="2"/>
        <v>0.99526401775915385</v>
      </c>
      <c r="J19" s="10"/>
    </row>
    <row r="20" spans="1:11" ht="25.5">
      <c r="A20" s="28"/>
      <c r="B20" s="31"/>
      <c r="C20" s="27"/>
      <c r="D20" s="10" t="s">
        <v>18</v>
      </c>
      <c r="E20" s="6">
        <v>0</v>
      </c>
      <c r="F20" s="6">
        <v>0</v>
      </c>
      <c r="G20" s="6">
        <v>0</v>
      </c>
      <c r="H20" s="6">
        <f t="shared" si="1"/>
        <v>0</v>
      </c>
      <c r="I20" s="7" t="e">
        <f t="shared" si="2"/>
        <v>#DIV/0!</v>
      </c>
      <c r="J20" s="10"/>
    </row>
    <row r="21" spans="1:11" ht="28.5" customHeight="1">
      <c r="A21" s="28"/>
      <c r="B21" s="31"/>
      <c r="C21" s="27"/>
      <c r="D21" s="10" t="s">
        <v>19</v>
      </c>
      <c r="E21" s="6">
        <v>0</v>
      </c>
      <c r="F21" s="6">
        <v>0</v>
      </c>
      <c r="G21" s="6">
        <v>0</v>
      </c>
      <c r="H21" s="6">
        <f t="shared" si="1"/>
        <v>0</v>
      </c>
      <c r="I21" s="7" t="e">
        <f t="shared" si="2"/>
        <v>#DIV/0!</v>
      </c>
      <c r="J21" s="10"/>
    </row>
    <row r="22" spans="1:11" ht="42" customHeight="1">
      <c r="A22" s="28"/>
      <c r="B22" s="31"/>
      <c r="C22" s="27"/>
      <c r="D22" s="10" t="s">
        <v>20</v>
      </c>
      <c r="E22" s="6">
        <v>55684</v>
      </c>
      <c r="F22" s="6">
        <v>55684</v>
      </c>
      <c r="G22" s="6">
        <v>55425.7</v>
      </c>
      <c r="H22" s="6">
        <f t="shared" si="1"/>
        <v>-258.30000000000291</v>
      </c>
      <c r="I22" s="7">
        <f t="shared" si="2"/>
        <v>0.99536132461748428</v>
      </c>
      <c r="J22" s="10"/>
    </row>
    <row r="23" spans="1:11" ht="39" customHeight="1">
      <c r="A23" s="28"/>
      <c r="B23" s="31"/>
      <c r="C23" s="27"/>
      <c r="D23" s="10" t="s">
        <v>21</v>
      </c>
      <c r="E23" s="6">
        <v>8262</v>
      </c>
      <c r="F23" s="6">
        <v>8463.2000000000007</v>
      </c>
      <c r="G23" s="6">
        <v>8417.7000000000007</v>
      </c>
      <c r="H23" s="6">
        <f t="shared" si="1"/>
        <v>-45.5</v>
      </c>
      <c r="I23" s="7">
        <f t="shared" si="2"/>
        <v>0.99462378296625387</v>
      </c>
      <c r="J23" s="10"/>
    </row>
    <row r="24" spans="1:11">
      <c r="A24" s="28" t="s">
        <v>33</v>
      </c>
      <c r="B24" s="31" t="s">
        <v>44</v>
      </c>
      <c r="C24" s="27" t="s">
        <v>39</v>
      </c>
      <c r="D24" s="5" t="s">
        <v>17</v>
      </c>
      <c r="E24" s="8">
        <f>SUM(E25:E28)</f>
        <v>265.39999999999998</v>
      </c>
      <c r="F24" s="8">
        <f t="shared" ref="F24:G24" si="4">SUM(F25:F28)</f>
        <v>265.39999999999998</v>
      </c>
      <c r="G24" s="8">
        <f t="shared" si="4"/>
        <v>265.39999999999998</v>
      </c>
      <c r="H24" s="8">
        <f t="shared" si="1"/>
        <v>0</v>
      </c>
      <c r="I24" s="9">
        <f t="shared" si="2"/>
        <v>1</v>
      </c>
      <c r="J24" s="10"/>
    </row>
    <row r="25" spans="1:11" ht="25.5">
      <c r="A25" s="28"/>
      <c r="B25" s="31"/>
      <c r="C25" s="27"/>
      <c r="D25" s="10" t="s">
        <v>18</v>
      </c>
      <c r="E25" s="6">
        <v>0</v>
      </c>
      <c r="F25" s="6">
        <v>0</v>
      </c>
      <c r="G25" s="6">
        <v>0</v>
      </c>
      <c r="H25" s="6">
        <f t="shared" si="1"/>
        <v>0</v>
      </c>
      <c r="I25" s="7" t="e">
        <f t="shared" si="2"/>
        <v>#DIV/0!</v>
      </c>
      <c r="J25" s="10"/>
    </row>
    <row r="26" spans="1:11" ht="25.5">
      <c r="A26" s="28"/>
      <c r="B26" s="31"/>
      <c r="C26" s="27"/>
      <c r="D26" s="10" t="s">
        <v>19</v>
      </c>
      <c r="E26" s="6">
        <v>0</v>
      </c>
      <c r="F26" s="6">
        <v>0</v>
      </c>
      <c r="G26" s="6">
        <v>0</v>
      </c>
      <c r="H26" s="6">
        <f t="shared" si="1"/>
        <v>0</v>
      </c>
      <c r="I26" s="7" t="e">
        <f t="shared" si="2"/>
        <v>#DIV/0!</v>
      </c>
      <c r="J26" s="10"/>
    </row>
    <row r="27" spans="1:11" ht="42" customHeight="1">
      <c r="A27" s="28"/>
      <c r="B27" s="31"/>
      <c r="C27" s="27"/>
      <c r="D27" s="10" t="s">
        <v>20</v>
      </c>
      <c r="E27" s="6">
        <v>265.39999999999998</v>
      </c>
      <c r="F27" s="6">
        <v>265.39999999999998</v>
      </c>
      <c r="G27" s="6">
        <v>265.39999999999998</v>
      </c>
      <c r="H27" s="6">
        <f t="shared" si="1"/>
        <v>0</v>
      </c>
      <c r="I27" s="7">
        <f t="shared" si="2"/>
        <v>1</v>
      </c>
      <c r="J27" s="13"/>
    </row>
    <row r="28" spans="1:11" ht="29.25" customHeight="1">
      <c r="A28" s="28"/>
      <c r="B28" s="31"/>
      <c r="C28" s="27"/>
      <c r="D28" s="10" t="s">
        <v>21</v>
      </c>
      <c r="E28" s="6">
        <v>0</v>
      </c>
      <c r="F28" s="6">
        <v>0</v>
      </c>
      <c r="G28" s="6"/>
      <c r="H28" s="6">
        <f t="shared" si="1"/>
        <v>0</v>
      </c>
      <c r="I28" s="7" t="e">
        <f t="shared" si="2"/>
        <v>#DIV/0!</v>
      </c>
      <c r="J28" s="10"/>
    </row>
    <row r="29" spans="1:11">
      <c r="A29" s="28" t="s">
        <v>34</v>
      </c>
      <c r="B29" s="31" t="s">
        <v>45</v>
      </c>
      <c r="C29" s="27" t="s">
        <v>39</v>
      </c>
      <c r="D29" s="10" t="s">
        <v>17</v>
      </c>
      <c r="E29" s="8">
        <f>SUM(E30:E33)</f>
        <v>0</v>
      </c>
      <c r="F29" s="8">
        <f t="shared" ref="F29:G29" si="5">SUM(F30:F33)</f>
        <v>0</v>
      </c>
      <c r="G29" s="8">
        <f t="shared" si="5"/>
        <v>0</v>
      </c>
      <c r="H29" s="8">
        <f t="shared" ref="H29:H75" si="6">SUM(G29-F29)</f>
        <v>0</v>
      </c>
      <c r="I29" s="9" t="e">
        <f t="shared" ref="I29:I73" si="7">SUM(G29/F29*100%)</f>
        <v>#DIV/0!</v>
      </c>
      <c r="J29" s="10"/>
    </row>
    <row r="30" spans="1:11" ht="25.5">
      <c r="A30" s="28"/>
      <c r="B30" s="31"/>
      <c r="C30" s="27"/>
      <c r="D30" s="10" t="s">
        <v>18</v>
      </c>
      <c r="E30" s="6">
        <v>0</v>
      </c>
      <c r="F30" s="6">
        <v>0</v>
      </c>
      <c r="G30" s="6">
        <v>0</v>
      </c>
      <c r="H30" s="6">
        <f t="shared" si="6"/>
        <v>0</v>
      </c>
      <c r="I30" s="7" t="e">
        <f t="shared" si="7"/>
        <v>#DIV/0!</v>
      </c>
      <c r="J30" s="10"/>
    </row>
    <row r="31" spans="1:11" ht="32.25" customHeight="1">
      <c r="A31" s="28"/>
      <c r="B31" s="31"/>
      <c r="C31" s="27"/>
      <c r="D31" s="10" t="s">
        <v>19</v>
      </c>
      <c r="E31" s="6">
        <v>0</v>
      </c>
      <c r="F31" s="6">
        <v>0</v>
      </c>
      <c r="G31" s="6">
        <v>0</v>
      </c>
      <c r="H31" s="6">
        <f t="shared" si="6"/>
        <v>0</v>
      </c>
      <c r="I31" s="7" t="e">
        <f t="shared" si="7"/>
        <v>#DIV/0!</v>
      </c>
      <c r="J31" s="10"/>
    </row>
    <row r="32" spans="1:11" ht="33.75" customHeight="1">
      <c r="A32" s="28"/>
      <c r="B32" s="31"/>
      <c r="C32" s="27"/>
      <c r="D32" s="10" t="s">
        <v>20</v>
      </c>
      <c r="E32" s="6">
        <v>0</v>
      </c>
      <c r="F32" s="6">
        <v>0</v>
      </c>
      <c r="G32" s="6">
        <v>0</v>
      </c>
      <c r="H32" s="6">
        <f t="shared" si="6"/>
        <v>0</v>
      </c>
      <c r="I32" s="7" t="e">
        <f t="shared" si="7"/>
        <v>#DIV/0!</v>
      </c>
      <c r="J32" s="16"/>
    </row>
    <row r="33" spans="1:12" ht="25.5">
      <c r="A33" s="28"/>
      <c r="B33" s="31"/>
      <c r="C33" s="27"/>
      <c r="D33" s="10" t="s">
        <v>21</v>
      </c>
      <c r="E33" s="6">
        <v>0</v>
      </c>
      <c r="F33" s="6">
        <v>0</v>
      </c>
      <c r="G33" s="6">
        <v>0</v>
      </c>
      <c r="H33" s="6">
        <f t="shared" si="6"/>
        <v>0</v>
      </c>
      <c r="I33" s="7" t="e">
        <f t="shared" si="7"/>
        <v>#DIV/0!</v>
      </c>
      <c r="J33" s="10"/>
    </row>
    <row r="34" spans="1:12">
      <c r="A34" s="28">
        <v>5</v>
      </c>
      <c r="B34" s="31" t="s">
        <v>46</v>
      </c>
      <c r="C34" s="27" t="s">
        <v>39</v>
      </c>
      <c r="D34" s="5" t="s">
        <v>17</v>
      </c>
      <c r="E34" s="8">
        <f>SUM(E35:E38)</f>
        <v>3065.3</v>
      </c>
      <c r="F34" s="8">
        <f t="shared" ref="F34:G34" si="8">SUM(F35:F38)</f>
        <v>3065.3</v>
      </c>
      <c r="G34" s="8">
        <f t="shared" si="8"/>
        <v>3065.2</v>
      </c>
      <c r="H34" s="8">
        <f t="shared" si="6"/>
        <v>-0.1000000000003638</v>
      </c>
      <c r="I34" s="9">
        <f t="shared" si="7"/>
        <v>0.99996737676573244</v>
      </c>
      <c r="J34" s="10"/>
    </row>
    <row r="35" spans="1:12" ht="25.5">
      <c r="A35" s="28"/>
      <c r="B35" s="31"/>
      <c r="C35" s="27"/>
      <c r="D35" s="10" t="s">
        <v>18</v>
      </c>
      <c r="E35" s="6">
        <v>0</v>
      </c>
      <c r="F35" s="6">
        <v>0</v>
      </c>
      <c r="G35" s="6">
        <v>0</v>
      </c>
      <c r="H35" s="6">
        <f t="shared" si="6"/>
        <v>0</v>
      </c>
      <c r="I35" s="7" t="e">
        <f t="shared" si="7"/>
        <v>#DIV/0!</v>
      </c>
      <c r="J35" s="10"/>
    </row>
    <row r="36" spans="1:12" ht="30" customHeight="1">
      <c r="A36" s="28"/>
      <c r="B36" s="31"/>
      <c r="C36" s="27"/>
      <c r="D36" s="10" t="s">
        <v>19</v>
      </c>
      <c r="E36" s="6">
        <v>0</v>
      </c>
      <c r="F36" s="6">
        <v>0</v>
      </c>
      <c r="G36" s="6">
        <v>0</v>
      </c>
      <c r="H36" s="6">
        <f t="shared" si="6"/>
        <v>0</v>
      </c>
      <c r="I36" s="7" t="e">
        <f t="shared" si="7"/>
        <v>#DIV/0!</v>
      </c>
      <c r="J36" s="10"/>
    </row>
    <row r="37" spans="1:12" ht="27" customHeight="1">
      <c r="A37" s="28"/>
      <c r="B37" s="31"/>
      <c r="C37" s="27"/>
      <c r="D37" s="10" t="s">
        <v>20</v>
      </c>
      <c r="E37" s="6">
        <v>3065.3</v>
      </c>
      <c r="F37" s="6">
        <v>3065.3</v>
      </c>
      <c r="G37" s="6">
        <v>3065.2</v>
      </c>
      <c r="H37" s="6">
        <f t="shared" si="6"/>
        <v>-0.1000000000003638</v>
      </c>
      <c r="I37" s="7">
        <f t="shared" si="7"/>
        <v>0.99996737676573244</v>
      </c>
      <c r="J37" s="10"/>
    </row>
    <row r="38" spans="1:12" ht="25.5">
      <c r="A38" s="28"/>
      <c r="B38" s="31"/>
      <c r="C38" s="27"/>
      <c r="D38" s="10" t="s">
        <v>21</v>
      </c>
      <c r="E38" s="6">
        <v>0</v>
      </c>
      <c r="F38" s="6">
        <v>0</v>
      </c>
      <c r="G38" s="6">
        <v>0</v>
      </c>
      <c r="H38" s="6">
        <f t="shared" si="6"/>
        <v>0</v>
      </c>
      <c r="I38" s="7" t="e">
        <f t="shared" si="7"/>
        <v>#DIV/0!</v>
      </c>
      <c r="J38" s="10"/>
    </row>
    <row r="39" spans="1:12">
      <c r="A39" s="28" t="s">
        <v>35</v>
      </c>
      <c r="B39" s="31" t="s">
        <v>47</v>
      </c>
      <c r="C39" s="27" t="s">
        <v>39</v>
      </c>
      <c r="D39" s="5" t="s">
        <v>17</v>
      </c>
      <c r="E39" s="8">
        <f>SUM(E40:E43)</f>
        <v>120552.5</v>
      </c>
      <c r="F39" s="8">
        <f>SUM(F40:F43)</f>
        <v>120552.5</v>
      </c>
      <c r="G39" s="8">
        <f>SUM(G40:G43)</f>
        <v>120487.6</v>
      </c>
      <c r="H39" s="8">
        <f t="shared" si="6"/>
        <v>-64.899999999994179</v>
      </c>
      <c r="I39" s="9">
        <f t="shared" si="7"/>
        <v>0.99946164534124138</v>
      </c>
      <c r="J39" s="10"/>
    </row>
    <row r="40" spans="1:12" ht="30.75" customHeight="1">
      <c r="A40" s="28"/>
      <c r="B40" s="31"/>
      <c r="C40" s="27"/>
      <c r="D40" s="10" t="s">
        <v>18</v>
      </c>
      <c r="E40" s="6">
        <v>0</v>
      </c>
      <c r="F40" s="6">
        <v>0</v>
      </c>
      <c r="G40" s="6">
        <v>0</v>
      </c>
      <c r="H40" s="6">
        <f t="shared" si="6"/>
        <v>0</v>
      </c>
      <c r="I40" s="7" t="e">
        <f t="shared" si="7"/>
        <v>#DIV/0!</v>
      </c>
      <c r="J40" s="10"/>
    </row>
    <row r="41" spans="1:12" ht="33.75" customHeight="1">
      <c r="A41" s="28"/>
      <c r="B41" s="31"/>
      <c r="C41" s="27"/>
      <c r="D41" s="10" t="s">
        <v>19</v>
      </c>
      <c r="E41" s="6">
        <v>29915</v>
      </c>
      <c r="F41" s="6">
        <v>29915</v>
      </c>
      <c r="G41" s="6">
        <v>29915</v>
      </c>
      <c r="H41" s="6">
        <f t="shared" si="6"/>
        <v>0</v>
      </c>
      <c r="I41" s="7">
        <f t="shared" si="7"/>
        <v>1</v>
      </c>
      <c r="J41" s="10"/>
    </row>
    <row r="42" spans="1:12">
      <c r="A42" s="28"/>
      <c r="B42" s="31"/>
      <c r="C42" s="27"/>
      <c r="D42" s="10" t="s">
        <v>20</v>
      </c>
      <c r="E42" s="6">
        <v>90637.5</v>
      </c>
      <c r="F42" s="6">
        <v>90637.5</v>
      </c>
      <c r="G42" s="6">
        <v>90572.6</v>
      </c>
      <c r="H42" s="6">
        <f t="shared" si="6"/>
        <v>-64.899999999994179</v>
      </c>
      <c r="I42" s="7">
        <f t="shared" si="7"/>
        <v>0.99928396083298865</v>
      </c>
      <c r="J42" s="10"/>
      <c r="K42">
        <v>-216.6</v>
      </c>
      <c r="L42" t="s">
        <v>53</v>
      </c>
    </row>
    <row r="43" spans="1:12" ht="30.75" customHeight="1">
      <c r="A43" s="28"/>
      <c r="B43" s="31"/>
      <c r="C43" s="27"/>
      <c r="D43" s="10" t="s">
        <v>21</v>
      </c>
      <c r="E43" s="6">
        <v>0</v>
      </c>
      <c r="F43" s="6">
        <v>0</v>
      </c>
      <c r="G43" s="6">
        <v>0</v>
      </c>
      <c r="H43" s="6">
        <f t="shared" si="6"/>
        <v>0</v>
      </c>
      <c r="I43" s="7" t="e">
        <f t="shared" si="7"/>
        <v>#DIV/0!</v>
      </c>
      <c r="J43" s="10"/>
    </row>
    <row r="44" spans="1:12">
      <c r="A44" s="28" t="s">
        <v>36</v>
      </c>
      <c r="B44" s="31" t="s">
        <v>48</v>
      </c>
      <c r="C44" s="27" t="s">
        <v>39</v>
      </c>
      <c r="D44" s="5" t="s">
        <v>17</v>
      </c>
      <c r="E44" s="8">
        <f>SUM(E45:E48)</f>
        <v>10257.299999999999</v>
      </c>
      <c r="F44" s="8">
        <f t="shared" ref="F44:G44" si="9">SUM(F45:F48)</f>
        <v>10257.299999999999</v>
      </c>
      <c r="G44" s="8">
        <f t="shared" si="9"/>
        <v>10244.6</v>
      </c>
      <c r="H44" s="8">
        <f t="shared" si="6"/>
        <v>-12.699999999998909</v>
      </c>
      <c r="I44" s="9">
        <f t="shared" si="7"/>
        <v>0.99876185740886991</v>
      </c>
      <c r="J44" s="10"/>
    </row>
    <row r="45" spans="1:12" ht="25.5">
      <c r="A45" s="28"/>
      <c r="B45" s="31"/>
      <c r="C45" s="27"/>
      <c r="D45" s="10" t="s">
        <v>18</v>
      </c>
      <c r="E45" s="6">
        <v>0</v>
      </c>
      <c r="F45" s="6">
        <v>0</v>
      </c>
      <c r="G45" s="6">
        <v>0</v>
      </c>
      <c r="H45" s="6">
        <f t="shared" si="6"/>
        <v>0</v>
      </c>
      <c r="I45" s="7" t="e">
        <f t="shared" si="7"/>
        <v>#DIV/0!</v>
      </c>
      <c r="J45" s="10"/>
    </row>
    <row r="46" spans="1:12" ht="32.25" customHeight="1">
      <c r="A46" s="28"/>
      <c r="B46" s="31"/>
      <c r="C46" s="27"/>
      <c r="D46" s="10" t="s">
        <v>19</v>
      </c>
      <c r="E46" s="6">
        <v>0</v>
      </c>
      <c r="F46" s="6">
        <v>0</v>
      </c>
      <c r="G46" s="6">
        <v>0</v>
      </c>
      <c r="H46" s="6">
        <f t="shared" si="6"/>
        <v>0</v>
      </c>
      <c r="I46" s="7" t="e">
        <f t="shared" si="7"/>
        <v>#DIV/0!</v>
      </c>
      <c r="J46" s="10"/>
    </row>
    <row r="47" spans="1:12" ht="36" customHeight="1">
      <c r="A47" s="28"/>
      <c r="B47" s="31"/>
      <c r="C47" s="27"/>
      <c r="D47" s="10" t="s">
        <v>20</v>
      </c>
      <c r="E47" s="6">
        <v>10257.299999999999</v>
      </c>
      <c r="F47" s="6">
        <v>10257.299999999999</v>
      </c>
      <c r="G47" s="6">
        <v>10244.6</v>
      </c>
      <c r="H47" s="6">
        <f t="shared" si="6"/>
        <v>-12.699999999998909</v>
      </c>
      <c r="I47" s="7">
        <f t="shared" si="7"/>
        <v>0.99876185740886991</v>
      </c>
      <c r="J47" s="12"/>
      <c r="K47">
        <v>-13811.3</v>
      </c>
      <c r="L47" t="s">
        <v>54</v>
      </c>
    </row>
    <row r="48" spans="1:12" ht="27.75" customHeight="1">
      <c r="A48" s="28"/>
      <c r="B48" s="31"/>
      <c r="C48" s="27"/>
      <c r="D48" s="10" t="s">
        <v>21</v>
      </c>
      <c r="E48" s="6">
        <v>0</v>
      </c>
      <c r="F48" s="6">
        <v>0</v>
      </c>
      <c r="G48" s="6">
        <v>0</v>
      </c>
      <c r="H48" s="6">
        <f t="shared" si="6"/>
        <v>0</v>
      </c>
      <c r="I48" s="7" t="e">
        <f t="shared" si="7"/>
        <v>#DIV/0!</v>
      </c>
      <c r="J48" s="10"/>
    </row>
    <row r="49" spans="1:12" ht="14.25" customHeight="1">
      <c r="A49" s="28" t="s">
        <v>37</v>
      </c>
      <c r="B49" s="31" t="s">
        <v>49</v>
      </c>
      <c r="C49" s="27" t="s">
        <v>39</v>
      </c>
      <c r="D49" s="5" t="s">
        <v>17</v>
      </c>
      <c r="E49" s="8">
        <f>SUM(E50:E53)</f>
        <v>6115.4</v>
      </c>
      <c r="F49" s="8">
        <f t="shared" ref="F49:G49" si="10">SUM(F50:F53)</f>
        <v>6166.5</v>
      </c>
      <c r="G49" s="8">
        <f t="shared" si="10"/>
        <v>5375.2999999999993</v>
      </c>
      <c r="H49" s="8">
        <f t="shared" si="6"/>
        <v>-791.20000000000073</v>
      </c>
      <c r="I49" s="9">
        <f t="shared" si="7"/>
        <v>0.87169382956296104</v>
      </c>
      <c r="J49" s="10"/>
    </row>
    <row r="50" spans="1:12" ht="25.5">
      <c r="A50" s="28"/>
      <c r="B50" s="31"/>
      <c r="C50" s="27"/>
      <c r="D50" s="10" t="s">
        <v>18</v>
      </c>
      <c r="E50" s="6">
        <v>0</v>
      </c>
      <c r="F50" s="6">
        <v>0</v>
      </c>
      <c r="G50" s="6">
        <v>0</v>
      </c>
      <c r="H50" s="6">
        <f t="shared" si="6"/>
        <v>0</v>
      </c>
      <c r="I50" s="7" t="e">
        <f t="shared" si="7"/>
        <v>#DIV/0!</v>
      </c>
      <c r="J50" s="10"/>
    </row>
    <row r="51" spans="1:12" ht="25.5">
      <c r="A51" s="28"/>
      <c r="B51" s="31"/>
      <c r="C51" s="27"/>
      <c r="D51" s="10" t="s">
        <v>19</v>
      </c>
      <c r="E51" s="6">
        <v>700</v>
      </c>
      <c r="F51" s="6">
        <v>700</v>
      </c>
      <c r="G51" s="6">
        <v>700</v>
      </c>
      <c r="H51" s="6">
        <f t="shared" si="6"/>
        <v>0</v>
      </c>
      <c r="I51" s="7">
        <f t="shared" si="7"/>
        <v>1</v>
      </c>
      <c r="J51" s="21"/>
    </row>
    <row r="52" spans="1:12" ht="28.5" customHeight="1">
      <c r="A52" s="28"/>
      <c r="B52" s="31"/>
      <c r="C52" s="27"/>
      <c r="D52" s="10" t="s">
        <v>20</v>
      </c>
      <c r="E52" s="6">
        <v>1487.7</v>
      </c>
      <c r="F52" s="6">
        <v>1487.7</v>
      </c>
      <c r="G52" s="6">
        <v>1487.7</v>
      </c>
      <c r="H52" s="6">
        <f t="shared" si="6"/>
        <v>0</v>
      </c>
      <c r="I52" s="7">
        <f t="shared" si="7"/>
        <v>1</v>
      </c>
      <c r="J52" s="22"/>
      <c r="K52">
        <v>846.2</v>
      </c>
      <c r="L52" t="s">
        <v>55</v>
      </c>
    </row>
    <row r="53" spans="1:12" ht="25.5">
      <c r="A53" s="28"/>
      <c r="B53" s="31"/>
      <c r="C53" s="27"/>
      <c r="D53" s="10" t="s">
        <v>21</v>
      </c>
      <c r="E53" s="6">
        <v>3927.7</v>
      </c>
      <c r="F53" s="6">
        <v>3978.8</v>
      </c>
      <c r="G53" s="6">
        <v>3187.6</v>
      </c>
      <c r="H53" s="6">
        <f t="shared" si="6"/>
        <v>-791.20000000000027</v>
      </c>
      <c r="I53" s="7">
        <f t="shared" si="7"/>
        <v>0.80114607419322403</v>
      </c>
      <c r="J53" s="10"/>
    </row>
    <row r="54" spans="1:12" ht="14.25" customHeight="1">
      <c r="A54" s="36" t="s">
        <v>38</v>
      </c>
      <c r="B54" s="39" t="s">
        <v>50</v>
      </c>
      <c r="C54" s="27" t="s">
        <v>40</v>
      </c>
      <c r="D54" s="10" t="s">
        <v>17</v>
      </c>
      <c r="E54" s="8">
        <f>SUM(E55:E58)</f>
        <v>477863</v>
      </c>
      <c r="F54" s="8">
        <f t="shared" ref="F54:G54" si="11">SUM(F55:F58)</f>
        <v>477863</v>
      </c>
      <c r="G54" s="8">
        <f t="shared" si="11"/>
        <v>0</v>
      </c>
      <c r="H54" s="8">
        <f t="shared" si="6"/>
        <v>-477863</v>
      </c>
      <c r="I54" s="9">
        <f t="shared" si="7"/>
        <v>0</v>
      </c>
      <c r="J54" s="10"/>
    </row>
    <row r="55" spans="1:12" ht="25.5">
      <c r="A55" s="37"/>
      <c r="B55" s="40"/>
      <c r="C55" s="27"/>
      <c r="D55" s="10" t="s">
        <v>18</v>
      </c>
      <c r="E55" s="6">
        <v>0</v>
      </c>
      <c r="F55" s="6">
        <v>0</v>
      </c>
      <c r="G55" s="6">
        <v>0</v>
      </c>
      <c r="H55" s="6">
        <f t="shared" si="6"/>
        <v>0</v>
      </c>
      <c r="I55" s="7" t="e">
        <f t="shared" si="7"/>
        <v>#DIV/0!</v>
      </c>
      <c r="J55" s="10"/>
    </row>
    <row r="56" spans="1:12" ht="30.75" customHeight="1">
      <c r="A56" s="37"/>
      <c r="B56" s="40"/>
      <c r="C56" s="27"/>
      <c r="D56" s="10" t="s">
        <v>19</v>
      </c>
      <c r="E56" s="6">
        <v>453969.8</v>
      </c>
      <c r="F56" s="6">
        <v>453969.8</v>
      </c>
      <c r="G56" s="6">
        <v>0</v>
      </c>
      <c r="H56" s="6">
        <f t="shared" si="6"/>
        <v>-453969.8</v>
      </c>
      <c r="I56" s="7">
        <f t="shared" si="7"/>
        <v>0</v>
      </c>
      <c r="J56" s="24" t="s">
        <v>67</v>
      </c>
    </row>
    <row r="57" spans="1:12" ht="30.75" customHeight="1">
      <c r="A57" s="37"/>
      <c r="B57" s="40"/>
      <c r="C57" s="27"/>
      <c r="D57" s="10" t="s">
        <v>20</v>
      </c>
      <c r="E57" s="6">
        <v>23893.200000000001</v>
      </c>
      <c r="F57" s="6">
        <v>23893.200000000001</v>
      </c>
      <c r="G57" s="6">
        <v>0</v>
      </c>
      <c r="H57" s="6">
        <f t="shared" si="6"/>
        <v>-23893.200000000001</v>
      </c>
      <c r="I57" s="7">
        <f t="shared" si="7"/>
        <v>0</v>
      </c>
      <c r="J57" s="25"/>
    </row>
    <row r="58" spans="1:12" ht="25.5">
      <c r="A58" s="37"/>
      <c r="B58" s="40"/>
      <c r="C58" s="27"/>
      <c r="D58" s="10" t="s">
        <v>21</v>
      </c>
      <c r="E58" s="6">
        <v>0</v>
      </c>
      <c r="F58" s="6">
        <v>0</v>
      </c>
      <c r="G58" s="6">
        <v>0</v>
      </c>
      <c r="H58" s="6">
        <f t="shared" si="6"/>
        <v>0</v>
      </c>
      <c r="I58" s="7" t="e">
        <f t="shared" si="7"/>
        <v>#DIV/0!</v>
      </c>
      <c r="J58" s="10"/>
    </row>
    <row r="59" spans="1:12">
      <c r="A59" s="37"/>
      <c r="B59" s="40"/>
      <c r="C59" s="27" t="s">
        <v>61</v>
      </c>
      <c r="D59" s="15" t="s">
        <v>17</v>
      </c>
      <c r="E59" s="8">
        <f>SUM(E60:E63)</f>
        <v>4867</v>
      </c>
      <c r="F59" s="8">
        <f t="shared" ref="F59:G59" si="12">SUM(F60:F63)</f>
        <v>4867</v>
      </c>
      <c r="G59" s="8">
        <f t="shared" si="12"/>
        <v>4866.6000000000004</v>
      </c>
      <c r="H59" s="8">
        <f t="shared" ref="H59:H63" si="13">SUM(G59-F59)</f>
        <v>-0.3999999999996362</v>
      </c>
      <c r="I59" s="9">
        <f t="shared" ref="I59:I63" si="14">SUM(G59/F59*100%)</f>
        <v>0.99991781384836664</v>
      </c>
      <c r="J59" s="15"/>
    </row>
    <row r="60" spans="1:12" ht="25.5">
      <c r="A60" s="37"/>
      <c r="B60" s="40"/>
      <c r="C60" s="27"/>
      <c r="D60" s="15" t="s">
        <v>18</v>
      </c>
      <c r="E60" s="6">
        <v>0</v>
      </c>
      <c r="F60" s="6">
        <v>0</v>
      </c>
      <c r="G60" s="6">
        <v>0</v>
      </c>
      <c r="H60" s="6">
        <f t="shared" si="13"/>
        <v>0</v>
      </c>
      <c r="I60" s="7" t="e">
        <f t="shared" si="14"/>
        <v>#DIV/0!</v>
      </c>
      <c r="J60" s="15"/>
    </row>
    <row r="61" spans="1:12" ht="25.5">
      <c r="A61" s="37"/>
      <c r="B61" s="40"/>
      <c r="C61" s="27"/>
      <c r="D61" s="15" t="s">
        <v>19</v>
      </c>
      <c r="E61" s="6">
        <v>0</v>
      </c>
      <c r="F61" s="6">
        <v>0</v>
      </c>
      <c r="G61" s="6">
        <v>0</v>
      </c>
      <c r="H61" s="6">
        <f t="shared" si="13"/>
        <v>0</v>
      </c>
      <c r="I61" s="7" t="e">
        <f t="shared" si="14"/>
        <v>#DIV/0!</v>
      </c>
      <c r="J61" s="15"/>
    </row>
    <row r="62" spans="1:12">
      <c r="A62" s="37"/>
      <c r="B62" s="40"/>
      <c r="C62" s="27"/>
      <c r="D62" s="15" t="s">
        <v>20</v>
      </c>
      <c r="E62" s="6">
        <v>4867</v>
      </c>
      <c r="F62" s="6">
        <v>4867</v>
      </c>
      <c r="G62" s="6">
        <v>4866.6000000000004</v>
      </c>
      <c r="H62" s="6">
        <f t="shared" si="13"/>
        <v>-0.3999999999996362</v>
      </c>
      <c r="I62" s="7">
        <f t="shared" si="14"/>
        <v>0.99991781384836664</v>
      </c>
      <c r="J62" s="15"/>
    </row>
    <row r="63" spans="1:12" ht="25.5">
      <c r="A63" s="38"/>
      <c r="B63" s="41"/>
      <c r="C63" s="27"/>
      <c r="D63" s="15" t="s">
        <v>21</v>
      </c>
      <c r="E63" s="6">
        <v>0</v>
      </c>
      <c r="F63" s="6">
        <v>0</v>
      </c>
      <c r="G63" s="6">
        <v>0</v>
      </c>
      <c r="H63" s="6">
        <f t="shared" si="13"/>
        <v>0</v>
      </c>
      <c r="I63" s="7" t="e">
        <f t="shared" si="14"/>
        <v>#DIV/0!</v>
      </c>
      <c r="J63" s="15"/>
    </row>
    <row r="64" spans="1:12">
      <c r="A64" s="35" t="s">
        <v>22</v>
      </c>
      <c r="B64" s="35"/>
      <c r="C64" s="35"/>
      <c r="D64" s="5" t="s">
        <v>17</v>
      </c>
      <c r="E64" s="8">
        <f>SUM(E65:E68)</f>
        <v>2115681.8000000003</v>
      </c>
      <c r="F64" s="8">
        <f t="shared" ref="F64:G64" si="15">SUM(F65:F68)</f>
        <v>2115883</v>
      </c>
      <c r="G64" s="8">
        <f t="shared" si="15"/>
        <v>1607782.9</v>
      </c>
      <c r="H64" s="8">
        <f t="shared" si="6"/>
        <v>-508100.10000000009</v>
      </c>
      <c r="I64" s="9">
        <f t="shared" si="7"/>
        <v>0.7598638015429019</v>
      </c>
      <c r="J64" s="10"/>
    </row>
    <row r="65" spans="1:10" ht="25.5">
      <c r="A65" s="35"/>
      <c r="B65" s="35"/>
      <c r="C65" s="35"/>
      <c r="D65" s="10" t="s">
        <v>18</v>
      </c>
      <c r="E65" s="8">
        <f>SUM(E15+E20+E25+E30+E35+E40+E45+E50+E55+E60)</f>
        <v>0</v>
      </c>
      <c r="F65" s="8">
        <f t="shared" ref="F65:H65" si="16">SUM(F15+F20+F25+F30+F35+F40+F45+F50+F55+F60)</f>
        <v>0</v>
      </c>
      <c r="G65" s="8">
        <f t="shared" si="16"/>
        <v>0</v>
      </c>
      <c r="H65" s="8">
        <f t="shared" si="16"/>
        <v>0</v>
      </c>
      <c r="I65" s="9" t="e">
        <f t="shared" si="7"/>
        <v>#DIV/0!</v>
      </c>
      <c r="J65" s="10"/>
    </row>
    <row r="66" spans="1:10" ht="33" customHeight="1">
      <c r="A66" s="35"/>
      <c r="B66" s="35"/>
      <c r="C66" s="35"/>
      <c r="D66" s="10" t="s">
        <v>19</v>
      </c>
      <c r="E66" s="8">
        <f>SUM(E16+E21+E26+E31+E36+E41+E46+E56+E51+E61)</f>
        <v>1610657.9000000001</v>
      </c>
      <c r="F66" s="8">
        <f t="shared" ref="F66:H66" si="17">SUM(F16+F21+F26+F31+F36+F41+F46+F56+F51+F61)</f>
        <v>1610657.9000000001</v>
      </c>
      <c r="G66" s="8">
        <f t="shared" si="17"/>
        <v>1154978.3</v>
      </c>
      <c r="H66" s="8">
        <f t="shared" si="17"/>
        <v>-455679.60000000003</v>
      </c>
      <c r="I66" s="9">
        <f t="shared" si="7"/>
        <v>0.71708480118590046</v>
      </c>
      <c r="J66" s="10"/>
    </row>
    <row r="67" spans="1:10">
      <c r="A67" s="35"/>
      <c r="B67" s="35"/>
      <c r="C67" s="35"/>
      <c r="D67" s="10" t="s">
        <v>20</v>
      </c>
      <c r="E67" s="8">
        <f>SUM(E17+E22+E27+E32+E37+E42+E47+E52+E57+E62)</f>
        <v>366549</v>
      </c>
      <c r="F67" s="8">
        <f t="shared" ref="F67:H67" si="18">SUM(F17+F22+F27+F32+F37+F42+F47+F52+F57+F62)</f>
        <v>366549</v>
      </c>
      <c r="G67" s="8">
        <f t="shared" si="18"/>
        <v>342313.1</v>
      </c>
      <c r="H67" s="8">
        <f t="shared" si="18"/>
        <v>-24235.900000000016</v>
      </c>
      <c r="I67" s="9">
        <f t="shared" si="7"/>
        <v>0.93388087268005093</v>
      </c>
      <c r="J67" s="10"/>
    </row>
    <row r="68" spans="1:10" ht="25.5">
      <c r="A68" s="35"/>
      <c r="B68" s="35"/>
      <c r="C68" s="35"/>
      <c r="D68" s="10" t="s">
        <v>21</v>
      </c>
      <c r="E68" s="8">
        <f>SUM(E18+E23+E28+E33+E38+E43+E48+E53+E58+E63)</f>
        <v>138474.90000000002</v>
      </c>
      <c r="F68" s="8">
        <f t="shared" ref="F68:H68" si="19">SUM(F18+F23+F28+F33+F38+F43+F48+F53+F58+F63)</f>
        <v>138676.1</v>
      </c>
      <c r="G68" s="8">
        <f t="shared" si="19"/>
        <v>110491.5</v>
      </c>
      <c r="H68" s="8">
        <f t="shared" si="19"/>
        <v>-28184.600000000009</v>
      </c>
      <c r="I68" s="9">
        <f t="shared" si="7"/>
        <v>0.79675949929367784</v>
      </c>
      <c r="J68" s="10"/>
    </row>
    <row r="69" spans="1:10">
      <c r="A69" s="35" t="s">
        <v>23</v>
      </c>
      <c r="B69" s="35"/>
      <c r="C69" s="35"/>
      <c r="D69" s="5" t="s">
        <v>17</v>
      </c>
      <c r="E69" s="8">
        <f>SUM(E70:E73)</f>
        <v>477863</v>
      </c>
      <c r="F69" s="8">
        <f t="shared" ref="F69:G69" si="20">SUM(F70:F73)</f>
        <v>477863</v>
      </c>
      <c r="G69" s="8">
        <f t="shared" si="20"/>
        <v>0</v>
      </c>
      <c r="H69" s="8">
        <f t="shared" si="6"/>
        <v>-477863</v>
      </c>
      <c r="I69" s="9">
        <f t="shared" si="7"/>
        <v>0</v>
      </c>
      <c r="J69" s="10"/>
    </row>
    <row r="70" spans="1:10" ht="25.5">
      <c r="A70" s="35"/>
      <c r="B70" s="35"/>
      <c r="C70" s="35"/>
      <c r="D70" s="10" t="s">
        <v>18</v>
      </c>
      <c r="E70" s="6">
        <f>SUM(E55)</f>
        <v>0</v>
      </c>
      <c r="F70" s="6">
        <f t="shared" ref="F70:H70" si="21">SUM(F55)</f>
        <v>0</v>
      </c>
      <c r="G70" s="6">
        <f t="shared" si="21"/>
        <v>0</v>
      </c>
      <c r="H70" s="6">
        <f t="shared" si="21"/>
        <v>0</v>
      </c>
      <c r="I70" s="7" t="e">
        <f t="shared" si="7"/>
        <v>#DIV/0!</v>
      </c>
      <c r="J70" s="10"/>
    </row>
    <row r="71" spans="1:10" ht="30" customHeight="1">
      <c r="A71" s="35"/>
      <c r="B71" s="35"/>
      <c r="C71" s="35"/>
      <c r="D71" s="10" t="s">
        <v>19</v>
      </c>
      <c r="E71" s="6">
        <f t="shared" ref="E71:H73" si="22">SUM(E56)</f>
        <v>453969.8</v>
      </c>
      <c r="F71" s="6">
        <f t="shared" si="22"/>
        <v>453969.8</v>
      </c>
      <c r="G71" s="6">
        <f t="shared" si="22"/>
        <v>0</v>
      </c>
      <c r="H71" s="6">
        <f t="shared" si="22"/>
        <v>-453969.8</v>
      </c>
      <c r="I71" s="7">
        <f t="shared" si="7"/>
        <v>0</v>
      </c>
      <c r="J71" s="10"/>
    </row>
    <row r="72" spans="1:10">
      <c r="A72" s="35"/>
      <c r="B72" s="35"/>
      <c r="C72" s="35"/>
      <c r="D72" s="10" t="s">
        <v>20</v>
      </c>
      <c r="E72" s="6">
        <f>SUM(E57)</f>
        <v>23893.200000000001</v>
      </c>
      <c r="F72" s="6">
        <f t="shared" ref="F72:G72" si="23">SUM(F57)</f>
        <v>23893.200000000001</v>
      </c>
      <c r="G72" s="6">
        <f t="shared" si="23"/>
        <v>0</v>
      </c>
      <c r="H72" s="6">
        <f t="shared" ref="H72" si="24">SUM(H57+H62)</f>
        <v>-23893.599999999999</v>
      </c>
      <c r="I72" s="7">
        <f t="shared" si="7"/>
        <v>0</v>
      </c>
      <c r="J72" s="10"/>
    </row>
    <row r="73" spans="1:10" ht="26.25" customHeight="1">
      <c r="A73" s="35"/>
      <c r="B73" s="35"/>
      <c r="C73" s="35"/>
      <c r="D73" s="10" t="s">
        <v>21</v>
      </c>
      <c r="E73" s="6">
        <f t="shared" si="22"/>
        <v>0</v>
      </c>
      <c r="F73" s="6">
        <f t="shared" si="22"/>
        <v>0</v>
      </c>
      <c r="G73" s="6">
        <f t="shared" si="22"/>
        <v>0</v>
      </c>
      <c r="H73" s="6">
        <f t="shared" si="22"/>
        <v>0</v>
      </c>
      <c r="I73" s="7" t="e">
        <f t="shared" si="7"/>
        <v>#DIV/0!</v>
      </c>
      <c r="J73" s="10"/>
    </row>
    <row r="74" spans="1:10">
      <c r="A74" s="35" t="s">
        <v>24</v>
      </c>
      <c r="B74" s="35"/>
      <c r="C74" s="10"/>
      <c r="D74" s="10"/>
      <c r="E74" s="6"/>
      <c r="F74" s="6"/>
      <c r="G74" s="6"/>
      <c r="H74" s="6"/>
      <c r="I74" s="7"/>
      <c r="J74" s="10"/>
    </row>
    <row r="75" spans="1:10">
      <c r="A75" s="35" t="s">
        <v>25</v>
      </c>
      <c r="B75" s="35"/>
      <c r="C75" s="35"/>
      <c r="D75" s="5" t="s">
        <v>17</v>
      </c>
      <c r="E75" s="8">
        <f>SUM(E76:E79)</f>
        <v>612481.19999999995</v>
      </c>
      <c r="F75" s="8">
        <f>SUM(F76:F79)</f>
        <v>612481.19999999995</v>
      </c>
      <c r="G75" s="8">
        <f>SUM(G76:G79)</f>
        <v>612481.19999999995</v>
      </c>
      <c r="H75" s="8">
        <f t="shared" si="6"/>
        <v>0</v>
      </c>
      <c r="I75" s="9">
        <f t="shared" ref="I75:I94" si="25">SUM(G75/F75*100%)</f>
        <v>1</v>
      </c>
      <c r="J75" s="10"/>
    </row>
    <row r="76" spans="1:10" ht="25.5">
      <c r="A76" s="35"/>
      <c r="B76" s="35"/>
      <c r="C76" s="35"/>
      <c r="D76" s="10" t="s">
        <v>18</v>
      </c>
      <c r="E76" s="6">
        <v>0</v>
      </c>
      <c r="F76" s="6">
        <v>0</v>
      </c>
      <c r="G76" s="6">
        <v>0</v>
      </c>
      <c r="H76" s="6">
        <f t="shared" ref="H76:H94" si="26">SUM(G76-F76)</f>
        <v>0</v>
      </c>
      <c r="I76" s="7" t="e">
        <f t="shared" si="25"/>
        <v>#DIV/0!</v>
      </c>
      <c r="J76" s="10"/>
    </row>
    <row r="77" spans="1:10" ht="29.25" customHeight="1">
      <c r="A77" s="35"/>
      <c r="B77" s="35"/>
      <c r="C77" s="35"/>
      <c r="D77" s="10" t="s">
        <v>19</v>
      </c>
      <c r="E77" s="6">
        <v>514533.3</v>
      </c>
      <c r="F77" s="6">
        <v>514533.3</v>
      </c>
      <c r="G77" s="6">
        <v>514533.3</v>
      </c>
      <c r="H77" s="6">
        <f>SUM(G77-F77)</f>
        <v>0</v>
      </c>
      <c r="I77" s="7">
        <f t="shared" si="25"/>
        <v>1</v>
      </c>
      <c r="J77" s="10"/>
    </row>
    <row r="78" spans="1:10">
      <c r="A78" s="35"/>
      <c r="B78" s="35"/>
      <c r="C78" s="35"/>
      <c r="D78" s="10" t="s">
        <v>20</v>
      </c>
      <c r="E78" s="6">
        <v>85758.2</v>
      </c>
      <c r="F78" s="6">
        <v>85758.2</v>
      </c>
      <c r="G78" s="6">
        <v>85758.2</v>
      </c>
      <c r="H78" s="6">
        <f>SUM(G78-F78)</f>
        <v>0</v>
      </c>
      <c r="I78" s="7">
        <f t="shared" ref="I78" si="27">SUM(G78/F78*100%)</f>
        <v>1</v>
      </c>
      <c r="J78" s="10"/>
    </row>
    <row r="79" spans="1:10" ht="25.5">
      <c r="A79" s="35"/>
      <c r="B79" s="35"/>
      <c r="C79" s="35"/>
      <c r="D79" s="10" t="s">
        <v>21</v>
      </c>
      <c r="E79" s="6">
        <v>12189.7</v>
      </c>
      <c r="F79" s="6">
        <v>12189.7</v>
      </c>
      <c r="G79" s="6">
        <v>12189.7</v>
      </c>
      <c r="H79" s="6">
        <f t="shared" si="26"/>
        <v>0</v>
      </c>
      <c r="I79" s="7">
        <f t="shared" si="25"/>
        <v>1</v>
      </c>
      <c r="J79" s="10"/>
    </row>
    <row r="80" spans="1:10">
      <c r="A80" s="35" t="s">
        <v>26</v>
      </c>
      <c r="B80" s="35"/>
      <c r="C80" s="35"/>
      <c r="D80" s="5" t="s">
        <v>17</v>
      </c>
      <c r="E80" s="8">
        <f>SUM(E81:E84)</f>
        <v>477863</v>
      </c>
      <c r="F80" s="8">
        <f t="shared" ref="F80:G80" si="28">SUM(F81:F84)</f>
        <v>477863</v>
      </c>
      <c r="G80" s="8">
        <f t="shared" si="28"/>
        <v>0</v>
      </c>
      <c r="H80" s="8">
        <f t="shared" si="26"/>
        <v>-477863</v>
      </c>
      <c r="I80" s="9">
        <f t="shared" si="25"/>
        <v>0</v>
      </c>
      <c r="J80" s="10"/>
    </row>
    <row r="81" spans="1:10" ht="25.5">
      <c r="A81" s="35"/>
      <c r="B81" s="35"/>
      <c r="C81" s="35"/>
      <c r="D81" s="10" t="s">
        <v>18</v>
      </c>
      <c r="E81" s="6">
        <f>SUM(E55)</f>
        <v>0</v>
      </c>
      <c r="F81" s="6">
        <f t="shared" ref="F81:H81" si="29">SUM(F55)</f>
        <v>0</v>
      </c>
      <c r="G81" s="6">
        <f t="shared" si="29"/>
        <v>0</v>
      </c>
      <c r="H81" s="6">
        <f t="shared" si="29"/>
        <v>0</v>
      </c>
      <c r="I81" s="7" t="e">
        <f t="shared" si="25"/>
        <v>#DIV/0!</v>
      </c>
      <c r="J81" s="10"/>
    </row>
    <row r="82" spans="1:10" ht="29.25" customHeight="1">
      <c r="A82" s="35"/>
      <c r="B82" s="35"/>
      <c r="C82" s="35"/>
      <c r="D82" s="10" t="s">
        <v>19</v>
      </c>
      <c r="E82" s="6">
        <f t="shared" ref="E82:H84" si="30">SUM(E56)</f>
        <v>453969.8</v>
      </c>
      <c r="F82" s="6">
        <f t="shared" si="30"/>
        <v>453969.8</v>
      </c>
      <c r="G82" s="6">
        <f t="shared" si="30"/>
        <v>0</v>
      </c>
      <c r="H82" s="6">
        <f t="shared" si="30"/>
        <v>-453969.8</v>
      </c>
      <c r="I82" s="7">
        <f t="shared" si="25"/>
        <v>0</v>
      </c>
      <c r="J82" s="10"/>
    </row>
    <row r="83" spans="1:10">
      <c r="A83" s="35"/>
      <c r="B83" s="35"/>
      <c r="C83" s="35"/>
      <c r="D83" s="10" t="s">
        <v>20</v>
      </c>
      <c r="E83" s="6">
        <f>SUM(E57)</f>
        <v>23893.200000000001</v>
      </c>
      <c r="F83" s="6">
        <f t="shared" ref="F83:G83" si="31">SUM(F57)</f>
        <v>23893.200000000001</v>
      </c>
      <c r="G83" s="6">
        <f t="shared" si="31"/>
        <v>0</v>
      </c>
      <c r="H83" s="6">
        <f t="shared" ref="H83" si="32">SUM(H57+H62)</f>
        <v>-23893.599999999999</v>
      </c>
      <c r="I83" s="7">
        <f t="shared" si="25"/>
        <v>0</v>
      </c>
      <c r="J83" s="10"/>
    </row>
    <row r="84" spans="1:10" ht="25.5">
      <c r="A84" s="35"/>
      <c r="B84" s="35"/>
      <c r="C84" s="35"/>
      <c r="D84" s="10" t="s">
        <v>21</v>
      </c>
      <c r="E84" s="6">
        <f t="shared" si="30"/>
        <v>0</v>
      </c>
      <c r="F84" s="6">
        <f t="shared" si="30"/>
        <v>0</v>
      </c>
      <c r="G84" s="6">
        <f t="shared" si="30"/>
        <v>0</v>
      </c>
      <c r="H84" s="6">
        <f t="shared" si="30"/>
        <v>0</v>
      </c>
      <c r="I84" s="7" t="e">
        <f t="shared" si="25"/>
        <v>#DIV/0!</v>
      </c>
      <c r="J84" s="10"/>
    </row>
    <row r="85" spans="1:10">
      <c r="A85" s="35" t="s">
        <v>27</v>
      </c>
      <c r="B85" s="35"/>
      <c r="C85" s="35"/>
      <c r="D85" s="5" t="s">
        <v>17</v>
      </c>
      <c r="E85" s="8">
        <f>SUM(E86:E89)</f>
        <v>0</v>
      </c>
      <c r="F85" s="8">
        <f t="shared" ref="F85:G85" si="33">SUM(F86:F89)</f>
        <v>0</v>
      </c>
      <c r="G85" s="8">
        <f t="shared" si="33"/>
        <v>0</v>
      </c>
      <c r="H85" s="8">
        <f t="shared" si="26"/>
        <v>0</v>
      </c>
      <c r="I85" s="9" t="e">
        <f t="shared" si="25"/>
        <v>#DIV/0!</v>
      </c>
      <c r="J85" s="10"/>
    </row>
    <row r="86" spans="1:10" ht="25.5">
      <c r="A86" s="35"/>
      <c r="B86" s="35"/>
      <c r="C86" s="35"/>
      <c r="D86" s="10" t="s">
        <v>18</v>
      </c>
      <c r="E86" s="6">
        <v>0</v>
      </c>
      <c r="F86" s="6">
        <v>0</v>
      </c>
      <c r="G86" s="6">
        <v>0</v>
      </c>
      <c r="H86" s="6">
        <f t="shared" si="26"/>
        <v>0</v>
      </c>
      <c r="I86" s="7" t="e">
        <f t="shared" si="25"/>
        <v>#DIV/0!</v>
      </c>
      <c r="J86" s="10"/>
    </row>
    <row r="87" spans="1:10" ht="27" customHeight="1">
      <c r="A87" s="35"/>
      <c r="B87" s="35"/>
      <c r="C87" s="35"/>
      <c r="D87" s="10" t="s">
        <v>19</v>
      </c>
      <c r="E87" s="6">
        <v>0</v>
      </c>
      <c r="F87" s="6">
        <v>0</v>
      </c>
      <c r="G87" s="6">
        <v>0</v>
      </c>
      <c r="H87" s="6">
        <f t="shared" si="26"/>
        <v>0</v>
      </c>
      <c r="I87" s="7" t="e">
        <f t="shared" si="25"/>
        <v>#DIV/0!</v>
      </c>
      <c r="J87" s="10"/>
    </row>
    <row r="88" spans="1:10">
      <c r="A88" s="35"/>
      <c r="B88" s="35"/>
      <c r="C88" s="35"/>
      <c r="D88" s="10" t="s">
        <v>20</v>
      </c>
      <c r="E88" s="6">
        <v>0</v>
      </c>
      <c r="F88" s="6">
        <v>0</v>
      </c>
      <c r="G88" s="6">
        <v>0</v>
      </c>
      <c r="H88" s="6">
        <f t="shared" si="26"/>
        <v>0</v>
      </c>
      <c r="I88" s="7" t="e">
        <f t="shared" si="25"/>
        <v>#DIV/0!</v>
      </c>
      <c r="J88" s="10"/>
    </row>
    <row r="89" spans="1:10" ht="25.5">
      <c r="A89" s="35"/>
      <c r="B89" s="35"/>
      <c r="C89" s="35"/>
      <c r="D89" s="10" t="s">
        <v>21</v>
      </c>
      <c r="E89" s="6">
        <v>0</v>
      </c>
      <c r="F89" s="6">
        <v>0</v>
      </c>
      <c r="G89" s="6">
        <v>0</v>
      </c>
      <c r="H89" s="6">
        <f t="shared" si="26"/>
        <v>0</v>
      </c>
      <c r="I89" s="7" t="e">
        <f t="shared" si="25"/>
        <v>#DIV/0!</v>
      </c>
      <c r="J89" s="10"/>
    </row>
    <row r="90" spans="1:10">
      <c r="A90" s="35" t="s">
        <v>28</v>
      </c>
      <c r="B90" s="35"/>
      <c r="C90" s="35"/>
      <c r="D90" s="5" t="s">
        <v>17</v>
      </c>
      <c r="E90" s="8">
        <f>SUM(E91:E94)</f>
        <v>1503200.6</v>
      </c>
      <c r="F90" s="8">
        <f t="shared" ref="F90:G90" si="34">SUM(F91:F94)</f>
        <v>1503401.8</v>
      </c>
      <c r="G90" s="8">
        <f t="shared" si="34"/>
        <v>995301.7</v>
      </c>
      <c r="H90" s="8">
        <f t="shared" si="26"/>
        <v>-508100.10000000009</v>
      </c>
      <c r="I90" s="9">
        <f t="shared" si="25"/>
        <v>0.66203306394870609</v>
      </c>
      <c r="J90" s="10"/>
    </row>
    <row r="91" spans="1:10" ht="25.5">
      <c r="A91" s="35"/>
      <c r="B91" s="35"/>
      <c r="C91" s="35"/>
      <c r="D91" s="10" t="s">
        <v>18</v>
      </c>
      <c r="E91" s="6">
        <v>0</v>
      </c>
      <c r="F91" s="6">
        <v>0</v>
      </c>
      <c r="G91" s="6">
        <v>0</v>
      </c>
      <c r="H91" s="6">
        <f t="shared" si="26"/>
        <v>0</v>
      </c>
      <c r="I91" s="7" t="e">
        <f t="shared" si="25"/>
        <v>#DIV/0!</v>
      </c>
      <c r="J91" s="10"/>
    </row>
    <row r="92" spans="1:10" ht="28.5" customHeight="1">
      <c r="A92" s="35"/>
      <c r="B92" s="35"/>
      <c r="C92" s="35"/>
      <c r="D92" s="10" t="s">
        <v>19</v>
      </c>
      <c r="E92" s="6">
        <f>SUM(E66-E77-E87)</f>
        <v>1096124.6000000001</v>
      </c>
      <c r="F92" s="6">
        <f t="shared" ref="F92" si="35">SUM(F66-F77-F87)</f>
        <v>1096124.6000000001</v>
      </c>
      <c r="G92" s="6">
        <f>SUM(G66-G77-G87)</f>
        <v>640445</v>
      </c>
      <c r="H92" s="6">
        <f t="shared" si="26"/>
        <v>-455679.60000000009</v>
      </c>
      <c r="I92" s="7">
        <f t="shared" si="25"/>
        <v>0.58428120306760745</v>
      </c>
      <c r="J92" s="10"/>
    </row>
    <row r="93" spans="1:10">
      <c r="A93" s="35"/>
      <c r="B93" s="35"/>
      <c r="C93" s="35"/>
      <c r="D93" s="10" t="s">
        <v>20</v>
      </c>
      <c r="E93" s="6">
        <f>SUM(E67-E78-E88)</f>
        <v>280790.8</v>
      </c>
      <c r="F93" s="6">
        <f t="shared" ref="F93:G93" si="36">SUM(F67-F78-F88)</f>
        <v>280790.8</v>
      </c>
      <c r="G93" s="6">
        <f t="shared" si="36"/>
        <v>256554.89999999997</v>
      </c>
      <c r="H93" s="6">
        <f t="shared" si="26"/>
        <v>-24235.900000000023</v>
      </c>
      <c r="I93" s="7">
        <f t="shared" si="25"/>
        <v>0.91368698689558192</v>
      </c>
      <c r="J93" s="10"/>
    </row>
    <row r="94" spans="1:10" ht="30.75" customHeight="1">
      <c r="A94" s="35"/>
      <c r="B94" s="35"/>
      <c r="C94" s="35"/>
      <c r="D94" s="10" t="s">
        <v>21</v>
      </c>
      <c r="E94" s="6">
        <f>SUM(E68-E79-E89)</f>
        <v>126285.20000000003</v>
      </c>
      <c r="F94" s="6">
        <f t="shared" ref="F94:G94" si="37">SUM(F68-F79-F89)</f>
        <v>126486.40000000001</v>
      </c>
      <c r="G94" s="6">
        <f t="shared" si="37"/>
        <v>98301.8</v>
      </c>
      <c r="H94" s="6">
        <f t="shared" si="26"/>
        <v>-28184.600000000006</v>
      </c>
      <c r="I94" s="7">
        <f t="shared" si="25"/>
        <v>0.77717288182761146</v>
      </c>
      <c r="J94" s="10"/>
    </row>
    <row r="95" spans="1:10">
      <c r="A95" s="35" t="s">
        <v>24</v>
      </c>
      <c r="B95" s="35"/>
      <c r="C95" s="10"/>
      <c r="D95" s="10"/>
      <c r="E95" s="6"/>
      <c r="F95" s="6"/>
      <c r="G95" s="6"/>
      <c r="H95" s="6"/>
      <c r="I95" s="7"/>
      <c r="J95" s="10"/>
    </row>
    <row r="96" spans="1:10">
      <c r="A96" s="35" t="s">
        <v>41</v>
      </c>
      <c r="B96" s="35"/>
      <c r="C96" s="35" t="s">
        <v>39</v>
      </c>
      <c r="D96" s="5" t="s">
        <v>17</v>
      </c>
      <c r="E96" s="8">
        <f>SUM(E97:E100)</f>
        <v>1632951.8000000003</v>
      </c>
      <c r="F96" s="8">
        <f t="shared" ref="F96:G96" si="38">SUM(F97:F100)</f>
        <v>1633153.0000000002</v>
      </c>
      <c r="G96" s="8">
        <f t="shared" si="38"/>
        <v>1602916.3</v>
      </c>
      <c r="H96" s="8">
        <f t="shared" ref="H96:H101" si="39">SUM(G96-F96)</f>
        <v>-30236.700000000186</v>
      </c>
      <c r="I96" s="9">
        <f t="shared" ref="I96:I105" si="40">SUM(G96/F96*100%)</f>
        <v>0.98148569056297841</v>
      </c>
      <c r="J96" s="10"/>
    </row>
    <row r="97" spans="1:10" ht="25.5">
      <c r="A97" s="35"/>
      <c r="B97" s="35"/>
      <c r="C97" s="35"/>
      <c r="D97" s="10" t="s">
        <v>18</v>
      </c>
      <c r="E97" s="6">
        <f>SUM(E65)</f>
        <v>0</v>
      </c>
      <c r="F97" s="6">
        <f t="shared" ref="F97:H97" si="41">SUM(F65)</f>
        <v>0</v>
      </c>
      <c r="G97" s="6">
        <f t="shared" si="41"/>
        <v>0</v>
      </c>
      <c r="H97" s="6">
        <f t="shared" si="41"/>
        <v>0</v>
      </c>
      <c r="I97" s="7" t="e">
        <f t="shared" si="40"/>
        <v>#DIV/0!</v>
      </c>
      <c r="J97" s="10"/>
    </row>
    <row r="98" spans="1:10" ht="34.5" customHeight="1">
      <c r="A98" s="35"/>
      <c r="B98" s="35"/>
      <c r="C98" s="35"/>
      <c r="D98" s="10" t="s">
        <v>19</v>
      </c>
      <c r="E98" s="6">
        <f>SUM(E66-E56)</f>
        <v>1156688.1000000001</v>
      </c>
      <c r="F98" s="6">
        <f t="shared" ref="F98:H98" si="42">SUM(F66-F56)</f>
        <v>1156688.1000000001</v>
      </c>
      <c r="G98" s="6">
        <f t="shared" si="42"/>
        <v>1154978.3</v>
      </c>
      <c r="H98" s="6">
        <f t="shared" si="42"/>
        <v>-1709.8000000000466</v>
      </c>
      <c r="I98" s="7">
        <f t="shared" si="40"/>
        <v>0.99852181413468333</v>
      </c>
      <c r="J98" s="10"/>
    </row>
    <row r="99" spans="1:10">
      <c r="A99" s="35"/>
      <c r="B99" s="35"/>
      <c r="C99" s="35"/>
      <c r="D99" s="10" t="s">
        <v>20</v>
      </c>
      <c r="E99" s="6">
        <f>SUM(E67-E57-E62)</f>
        <v>337788.8</v>
      </c>
      <c r="F99" s="6">
        <f t="shared" ref="F99:H99" si="43">SUM(F67-F57-F62)</f>
        <v>337788.8</v>
      </c>
      <c r="G99" s="6">
        <f t="shared" si="43"/>
        <v>337446.5</v>
      </c>
      <c r="H99" s="6">
        <f t="shared" si="43"/>
        <v>-342.30000000001564</v>
      </c>
      <c r="I99" s="7">
        <f t="shared" si="40"/>
        <v>0.99898664490948197</v>
      </c>
      <c r="J99" s="10"/>
    </row>
    <row r="100" spans="1:10" ht="25.5">
      <c r="A100" s="35"/>
      <c r="B100" s="35"/>
      <c r="C100" s="35"/>
      <c r="D100" s="10" t="s">
        <v>21</v>
      </c>
      <c r="E100" s="6">
        <f>SUM(E68)</f>
        <v>138474.90000000002</v>
      </c>
      <c r="F100" s="6">
        <f t="shared" ref="F100:H100" si="44">SUM(F68)</f>
        <v>138676.1</v>
      </c>
      <c r="G100" s="6">
        <f t="shared" si="44"/>
        <v>110491.5</v>
      </c>
      <c r="H100" s="6">
        <f t="shared" si="44"/>
        <v>-28184.600000000009</v>
      </c>
      <c r="I100" s="7">
        <f t="shared" si="40"/>
        <v>0.79675949929367784</v>
      </c>
      <c r="J100" s="10"/>
    </row>
    <row r="101" spans="1:10">
      <c r="A101" s="35" t="s">
        <v>42</v>
      </c>
      <c r="B101" s="35"/>
      <c r="C101" s="35" t="s">
        <v>40</v>
      </c>
      <c r="D101" s="5" t="s">
        <v>17</v>
      </c>
      <c r="E101" s="8">
        <f>SUM(E102:E105)</f>
        <v>477863</v>
      </c>
      <c r="F101" s="8">
        <f t="shared" ref="F101:G101" si="45">SUM(F102:F105)</f>
        <v>477863</v>
      </c>
      <c r="G101" s="8">
        <f t="shared" si="45"/>
        <v>0</v>
      </c>
      <c r="H101" s="8">
        <f t="shared" si="39"/>
        <v>-477863</v>
      </c>
      <c r="I101" s="9">
        <f t="shared" si="40"/>
        <v>0</v>
      </c>
      <c r="J101" s="10"/>
    </row>
    <row r="102" spans="1:10" ht="25.5">
      <c r="A102" s="35"/>
      <c r="B102" s="35"/>
      <c r="C102" s="35"/>
      <c r="D102" s="10" t="s">
        <v>18</v>
      </c>
      <c r="E102" s="6">
        <f>SUM(E55)</f>
        <v>0</v>
      </c>
      <c r="F102" s="6">
        <f t="shared" ref="F102:H102" si="46">SUM(F55)</f>
        <v>0</v>
      </c>
      <c r="G102" s="6">
        <f t="shared" si="46"/>
        <v>0</v>
      </c>
      <c r="H102" s="6">
        <f t="shared" si="46"/>
        <v>0</v>
      </c>
      <c r="I102" s="7" t="e">
        <f t="shared" si="40"/>
        <v>#DIV/0!</v>
      </c>
      <c r="J102" s="10"/>
    </row>
    <row r="103" spans="1:10" ht="25.5">
      <c r="A103" s="35"/>
      <c r="B103" s="35"/>
      <c r="C103" s="35"/>
      <c r="D103" s="10" t="s">
        <v>19</v>
      </c>
      <c r="E103" s="6">
        <f t="shared" ref="E103:H105" si="47">SUM(E56)</f>
        <v>453969.8</v>
      </c>
      <c r="F103" s="6">
        <f t="shared" si="47"/>
        <v>453969.8</v>
      </c>
      <c r="G103" s="6">
        <f t="shared" si="47"/>
        <v>0</v>
      </c>
      <c r="H103" s="6">
        <f t="shared" si="47"/>
        <v>-453969.8</v>
      </c>
      <c r="I103" s="7">
        <f t="shared" si="40"/>
        <v>0</v>
      </c>
      <c r="J103" s="10"/>
    </row>
    <row r="104" spans="1:10">
      <c r="A104" s="35"/>
      <c r="B104" s="35"/>
      <c r="C104" s="35"/>
      <c r="D104" s="10" t="s">
        <v>20</v>
      </c>
      <c r="E104" s="6">
        <f t="shared" si="47"/>
        <v>23893.200000000001</v>
      </c>
      <c r="F104" s="6">
        <f t="shared" si="47"/>
        <v>23893.200000000001</v>
      </c>
      <c r="G104" s="6">
        <f t="shared" si="47"/>
        <v>0</v>
      </c>
      <c r="H104" s="6">
        <f t="shared" si="47"/>
        <v>-23893.200000000001</v>
      </c>
      <c r="I104" s="7">
        <f t="shared" si="40"/>
        <v>0</v>
      </c>
      <c r="J104" s="10"/>
    </row>
    <row r="105" spans="1:10" ht="25.5">
      <c r="A105" s="35"/>
      <c r="B105" s="35"/>
      <c r="C105" s="35"/>
      <c r="D105" s="10" t="s">
        <v>21</v>
      </c>
      <c r="E105" s="6">
        <f t="shared" si="47"/>
        <v>0</v>
      </c>
      <c r="F105" s="6">
        <f t="shared" si="47"/>
        <v>0</v>
      </c>
      <c r="G105" s="6">
        <f t="shared" si="47"/>
        <v>0</v>
      </c>
      <c r="H105" s="6">
        <f t="shared" si="47"/>
        <v>0</v>
      </c>
      <c r="I105" s="7" t="e">
        <f t="shared" si="40"/>
        <v>#DIV/0!</v>
      </c>
      <c r="J105" s="10"/>
    </row>
    <row r="106" spans="1:10">
      <c r="A106" s="35" t="s">
        <v>42</v>
      </c>
      <c r="B106" s="35"/>
      <c r="C106" s="35" t="s">
        <v>61</v>
      </c>
      <c r="D106" s="5" t="s">
        <v>17</v>
      </c>
      <c r="E106" s="8">
        <f>SUM(E107:E110)</f>
        <v>4867</v>
      </c>
      <c r="F106" s="8">
        <f t="shared" ref="F106:G106" si="48">SUM(F107:F110)</f>
        <v>4867</v>
      </c>
      <c r="G106" s="8">
        <f t="shared" si="48"/>
        <v>4866.6000000000004</v>
      </c>
      <c r="H106" s="8">
        <f t="shared" ref="H106" si="49">SUM(G106-F106)</f>
        <v>-0.3999999999996362</v>
      </c>
      <c r="I106" s="9">
        <f t="shared" ref="I106:I110" si="50">SUM(G106/F106*100%)</f>
        <v>0.99991781384836664</v>
      </c>
      <c r="J106" s="15"/>
    </row>
    <row r="107" spans="1:10" ht="25.5">
      <c r="A107" s="35"/>
      <c r="B107" s="35"/>
      <c r="C107" s="35"/>
      <c r="D107" s="15" t="s">
        <v>18</v>
      </c>
      <c r="E107" s="6">
        <f>SUM(E60)</f>
        <v>0</v>
      </c>
      <c r="F107" s="6">
        <f t="shared" ref="F107:H107" si="51">SUM(F60)</f>
        <v>0</v>
      </c>
      <c r="G107" s="6">
        <f t="shared" si="51"/>
        <v>0</v>
      </c>
      <c r="H107" s="6">
        <f t="shared" si="51"/>
        <v>0</v>
      </c>
      <c r="I107" s="7" t="e">
        <f t="shared" si="50"/>
        <v>#DIV/0!</v>
      </c>
      <c r="J107" s="15"/>
    </row>
    <row r="108" spans="1:10" ht="25.5">
      <c r="A108" s="35"/>
      <c r="B108" s="35"/>
      <c r="C108" s="35"/>
      <c r="D108" s="15" t="s">
        <v>19</v>
      </c>
      <c r="E108" s="6">
        <f t="shared" ref="E108:H110" si="52">SUM(E61)</f>
        <v>0</v>
      </c>
      <c r="F108" s="6">
        <f t="shared" si="52"/>
        <v>0</v>
      </c>
      <c r="G108" s="6">
        <f t="shared" si="52"/>
        <v>0</v>
      </c>
      <c r="H108" s="6">
        <f t="shared" si="52"/>
        <v>0</v>
      </c>
      <c r="I108" s="7" t="e">
        <f t="shared" si="50"/>
        <v>#DIV/0!</v>
      </c>
      <c r="J108" s="15"/>
    </row>
    <row r="109" spans="1:10">
      <c r="A109" s="35"/>
      <c r="B109" s="35"/>
      <c r="C109" s="35"/>
      <c r="D109" s="15" t="s">
        <v>20</v>
      </c>
      <c r="E109" s="6">
        <f t="shared" si="52"/>
        <v>4867</v>
      </c>
      <c r="F109" s="6">
        <f t="shared" si="52"/>
        <v>4867</v>
      </c>
      <c r="G109" s="6">
        <f t="shared" si="52"/>
        <v>4866.6000000000004</v>
      </c>
      <c r="H109" s="6">
        <f t="shared" si="52"/>
        <v>-0.3999999999996362</v>
      </c>
      <c r="I109" s="7">
        <f t="shared" si="50"/>
        <v>0.99991781384836664</v>
      </c>
      <c r="J109" s="15"/>
    </row>
    <row r="110" spans="1:10" ht="25.5">
      <c r="A110" s="35"/>
      <c r="B110" s="35"/>
      <c r="C110" s="35"/>
      <c r="D110" s="15" t="s">
        <v>21</v>
      </c>
      <c r="E110" s="6">
        <f t="shared" si="52"/>
        <v>0</v>
      </c>
      <c r="F110" s="6">
        <f t="shared" si="52"/>
        <v>0</v>
      </c>
      <c r="G110" s="6">
        <f t="shared" si="52"/>
        <v>0</v>
      </c>
      <c r="H110" s="6">
        <f t="shared" si="52"/>
        <v>0</v>
      </c>
      <c r="I110" s="7" t="e">
        <f t="shared" si="50"/>
        <v>#DIV/0!</v>
      </c>
      <c r="J110" s="15"/>
    </row>
    <row r="111" spans="1:10" ht="15.75">
      <c r="A111" s="3"/>
    </row>
    <row r="112" spans="1:10">
      <c r="A112" s="14" t="s">
        <v>29</v>
      </c>
    </row>
    <row r="113" spans="1:10">
      <c r="A113" s="26" t="s">
        <v>58</v>
      </c>
      <c r="B113" s="26"/>
      <c r="C113" s="26"/>
      <c r="D113" s="26"/>
      <c r="E113" s="26"/>
      <c r="F113" s="26"/>
      <c r="G113" s="26"/>
      <c r="H113" s="26"/>
      <c r="I113" s="26"/>
      <c r="J113" s="26"/>
    </row>
    <row r="114" spans="1:10">
      <c r="A114" s="26" t="s">
        <v>56</v>
      </c>
      <c r="B114" s="26"/>
      <c r="C114" s="26"/>
      <c r="D114" s="26"/>
      <c r="E114" s="26"/>
      <c r="F114" s="26"/>
      <c r="G114" s="26"/>
      <c r="H114" s="26"/>
      <c r="I114" s="26"/>
      <c r="J114" s="26"/>
    </row>
    <row r="115" spans="1:10">
      <c r="A115" s="26" t="s">
        <v>57</v>
      </c>
      <c r="B115" s="26"/>
      <c r="C115" s="26"/>
      <c r="D115" s="26"/>
      <c r="E115" s="26"/>
      <c r="F115" s="26"/>
      <c r="G115" s="26"/>
      <c r="H115" s="26"/>
      <c r="I115" s="26"/>
      <c r="J115" s="26"/>
    </row>
    <row r="116" spans="1:10">
      <c r="A116" s="26" t="s">
        <v>62</v>
      </c>
      <c r="B116" s="26"/>
      <c r="C116" s="26"/>
      <c r="D116" s="26"/>
      <c r="E116" s="26"/>
      <c r="F116" s="26"/>
      <c r="G116" s="26"/>
      <c r="H116" s="26"/>
      <c r="I116" s="26"/>
      <c r="J116" s="26"/>
    </row>
    <row r="117" spans="1:10">
      <c r="A117" s="26" t="s">
        <v>60</v>
      </c>
      <c r="B117" s="26"/>
      <c r="C117" s="26"/>
      <c r="D117" s="26"/>
      <c r="E117" s="26"/>
      <c r="F117" s="26"/>
      <c r="G117" s="26"/>
      <c r="H117" s="26"/>
      <c r="I117" s="26"/>
      <c r="J117" s="26"/>
    </row>
    <row r="118" spans="1:10">
      <c r="B118" s="14"/>
      <c r="C118" s="14"/>
      <c r="D118" s="14"/>
      <c r="E118" s="20" t="s">
        <v>59</v>
      </c>
      <c r="F118" s="20"/>
      <c r="G118" s="20"/>
      <c r="H118" s="20"/>
      <c r="I118" s="20"/>
      <c r="J118" s="14"/>
    </row>
    <row r="119" spans="1:10">
      <c r="A119" s="26" t="s">
        <v>64</v>
      </c>
      <c r="B119" s="26"/>
      <c r="C119" s="26"/>
      <c r="D119" s="26"/>
      <c r="E119" s="26"/>
      <c r="F119" s="26"/>
      <c r="G119" s="26"/>
      <c r="H119" s="26"/>
      <c r="I119" s="26"/>
      <c r="J119" s="26"/>
    </row>
    <row r="120" spans="1:10">
      <c r="A120" s="26" t="s">
        <v>66</v>
      </c>
      <c r="B120" s="26"/>
      <c r="C120" s="26"/>
      <c r="D120" s="26"/>
      <c r="E120" s="26"/>
      <c r="F120" s="26"/>
      <c r="G120" s="26"/>
      <c r="H120" s="26"/>
      <c r="I120" s="26"/>
      <c r="J120" s="26"/>
    </row>
    <row r="121" spans="1:10">
      <c r="B121" s="14"/>
      <c r="C121" s="14"/>
      <c r="D121" s="14"/>
      <c r="E121" s="20" t="s">
        <v>59</v>
      </c>
      <c r="F121" s="20"/>
      <c r="G121" s="20"/>
      <c r="H121" s="20"/>
      <c r="I121" s="20"/>
      <c r="J121" s="14"/>
    </row>
    <row r="122" spans="1:10">
      <c r="A122" s="2" t="s">
        <v>65</v>
      </c>
    </row>
    <row r="123" spans="1:10">
      <c r="A123" s="2"/>
    </row>
  </sheetData>
  <mergeCells count="74">
    <mergeCell ref="A106:B110"/>
    <mergeCell ref="C106:C110"/>
    <mergeCell ref="A119:J119"/>
    <mergeCell ref="A120:J120"/>
    <mergeCell ref="A14:A18"/>
    <mergeCell ref="B14:B18"/>
    <mergeCell ref="C14:C18"/>
    <mergeCell ref="A29:A33"/>
    <mergeCell ref="C29:C33"/>
    <mergeCell ref="A34:A38"/>
    <mergeCell ref="C34:C38"/>
    <mergeCell ref="A19:A23"/>
    <mergeCell ref="C19:C23"/>
    <mergeCell ref="A24:A28"/>
    <mergeCell ref="C24:C28"/>
    <mergeCell ref="A64:B68"/>
    <mergeCell ref="A54:A63"/>
    <mergeCell ref="A74:B74"/>
    <mergeCell ref="A75:B79"/>
    <mergeCell ref="C75:C79"/>
    <mergeCell ref="A69:B73"/>
    <mergeCell ref="C69:C73"/>
    <mergeCell ref="C64:C68"/>
    <mergeCell ref="C54:C58"/>
    <mergeCell ref="C59:C63"/>
    <mergeCell ref="B54:B63"/>
    <mergeCell ref="A49:A53"/>
    <mergeCell ref="A44:A48"/>
    <mergeCell ref="A7:J7"/>
    <mergeCell ref="A8:J8"/>
    <mergeCell ref="A9:J9"/>
    <mergeCell ref="B19:B23"/>
    <mergeCell ref="B24:B28"/>
    <mergeCell ref="B49:B53"/>
    <mergeCell ref="C49:C53"/>
    <mergeCell ref="A10:A12"/>
    <mergeCell ref="B10:B12"/>
    <mergeCell ref="C10:C12"/>
    <mergeCell ref="G10:G12"/>
    <mergeCell ref="H10:J10"/>
    <mergeCell ref="I11:I12"/>
    <mergeCell ref="J11:J12"/>
    <mergeCell ref="A117:J117"/>
    <mergeCell ref="C44:C48"/>
    <mergeCell ref="A39:A43"/>
    <mergeCell ref="C39:C43"/>
    <mergeCell ref="A2:J2"/>
    <mergeCell ref="A3:J3"/>
    <mergeCell ref="A4:J4"/>
    <mergeCell ref="A5:J5"/>
    <mergeCell ref="A6:J6"/>
    <mergeCell ref="B29:B33"/>
    <mergeCell ref="B34:B38"/>
    <mergeCell ref="B39:B43"/>
    <mergeCell ref="B44:B48"/>
    <mergeCell ref="D10:D12"/>
    <mergeCell ref="E10:E12"/>
    <mergeCell ref="F10:F12"/>
    <mergeCell ref="J56:J57"/>
    <mergeCell ref="A113:J113"/>
    <mergeCell ref="A114:J114"/>
    <mergeCell ref="A115:J115"/>
    <mergeCell ref="A116:J116"/>
    <mergeCell ref="A95:B95"/>
    <mergeCell ref="A96:B100"/>
    <mergeCell ref="C96:C100"/>
    <mergeCell ref="A101:B105"/>
    <mergeCell ref="C101:C105"/>
    <mergeCell ref="A80:B84"/>
    <mergeCell ref="C80:C84"/>
    <mergeCell ref="A85:B89"/>
    <mergeCell ref="C85:C89"/>
    <mergeCell ref="A90:B94"/>
    <mergeCell ref="C90:C94"/>
  </mergeCells>
  <pageMargins left="0.31496062992125984" right="0.31496062992125984" top="0.35433070866141736" bottom="0.35433070866141736" header="0.31496062992125984" footer="0.31496062992125984"/>
  <pageSetup paperSize="9" scale="69" orientation="landscape" r:id="rId1"/>
  <rowBreaks count="3" manualBreakCount="3">
    <brk id="33" max="9" man="1"/>
    <brk id="63" max="9" man="1"/>
    <brk id="94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CB-128</dc:creator>
  <cp:lastModifiedBy>CB-128</cp:lastModifiedBy>
  <cp:lastPrinted>2020-01-06T09:22:27Z</cp:lastPrinted>
  <dcterms:created xsi:type="dcterms:W3CDTF">2019-04-02T06:48:00Z</dcterms:created>
  <dcterms:modified xsi:type="dcterms:W3CDTF">2020-01-12T06:18:22Z</dcterms:modified>
</cp:coreProperties>
</file>