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835"/>
  </bookViews>
  <sheets>
    <sheet name="Прием документов" sheetId="4" r:id="rId1"/>
    <sheet name="Затраты" sheetId="1" r:id="rId2"/>
    <sheet name="Качество" sheetId="5" r:id="rId3"/>
  </sheets>
  <externalReferences>
    <externalReference r:id="rId4"/>
  </externalReference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16"/>
  <c r="F16"/>
  <c r="E16"/>
  <c r="D16"/>
  <c r="C16"/>
  <c r="I15" l="1"/>
  <c r="H15"/>
  <c r="G15"/>
  <c r="D15"/>
  <c r="H31" i="4" l="1"/>
  <c r="J31" s="1"/>
  <c r="G32" l="1"/>
  <c r="G28"/>
  <c r="D17" i="1" l="1"/>
  <c r="H26" i="4" l="1"/>
  <c r="J26" s="1"/>
  <c r="H27"/>
  <c r="J27" s="1"/>
  <c r="H29"/>
  <c r="J29" s="1"/>
  <c r="H30"/>
  <c r="J30" s="1"/>
  <c r="H25"/>
  <c r="J25" s="1"/>
  <c r="I17" i="1" l="1"/>
  <c r="H17"/>
  <c r="G17"/>
  <c r="E32" i="4" l="1"/>
  <c r="H32" l="1"/>
  <c r="J32" s="1"/>
  <c r="E28"/>
  <c r="H28" s="1"/>
  <c r="J28" s="1"/>
  <c r="E15" i="1" l="1"/>
  <c r="E17" l="1"/>
  <c r="F15" l="1"/>
  <c r="C15" l="1"/>
  <c r="F17"/>
  <c r="C17" l="1"/>
</calcChain>
</file>

<file path=xl/sharedStrings.xml><?xml version="1.0" encoding="utf-8"?>
<sst xmlns="http://schemas.openxmlformats.org/spreadsheetml/2006/main" count="105" uniqueCount="89">
  <si>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</si>
  <si>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</si>
  <si>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</si>
  <si>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</si>
  <si>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</si>
  <si>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</si>
  <si>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</si>
  <si>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</si>
  <si>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</si>
  <si>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</si>
  <si>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</si>
  <si>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</si>
  <si>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</si>
  <si>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</si>
  <si>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</si>
  <si>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</si>
  <si>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</si>
  <si>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</si>
  <si>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</si>
  <si>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</si>
  <si>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</si>
  <si>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</si>
  <si>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</si>
  <si>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</si>
  <si>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</si>
  <si>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</si>
  <si>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</si>
  <si>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</si>
  <si>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</si>
  <si>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</si>
  <si>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</si>
  <si>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</si>
  <si>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</si>
  <si>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 xml:space="preserve">Исполнитель: 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</si>
  <si>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</si>
  <si>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</si>
  <si>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</si>
  <si>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</si>
  <si>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</si>
  <si>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</si>
  <si>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</si>
  <si>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</si>
  <si>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</si>
  <si>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</si>
  <si>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</si>
  <si>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</si>
  <si>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</si>
  <si>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</si>
  <si>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</si>
  <si>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</si>
  <si>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</si>
  <si>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</si>
  <si>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</si>
  <si>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</si>
  <si>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</si>
  <si>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</si>
  <si>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</si>
  <si>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</si>
  <si>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</si>
  <si>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</si>
  <si>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</si>
  <si>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</si>
  <si>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</si>
  <si>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</si>
  <si>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</si>
  <si>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</si>
  <si>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</si>
  <si>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</si>
  <si>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</si>
  <si>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</si>
  <si>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</si>
  <si>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</si>
  <si>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</si>
  <si>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</si>
  <si>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</si>
  <si>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</si>
  <si>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</si>
  <si>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</si>
  <si>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t>Начальник отдела информирования, приема и выдачи документов Е.М. Чернышева</t>
  </si>
  <si>
    <t>Тел. 7-88-77</t>
  </si>
  <si>
    <t>тел. 7-87-27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</si>
  <si>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(19.001.0)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</si>
  <si>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 и местного самоуправления, физические и юридические лица, иные</t>
    </r>
  </si>
  <si>
    <t>Период
2020 год</t>
  </si>
  <si>
    <t>Экономист Даутова Л.Р.</t>
  </si>
  <si>
    <t>* проведено 7 наблюдательных совета, из них в сентябре  - 1</t>
  </si>
  <si>
    <t>Исполнение за январь-сентябрь от общего доведенного задания на год</t>
  </si>
  <si>
    <t>за сентябрь 2020 года</t>
  </si>
  <si>
    <t>на единицу (38 112 услуг):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</si>
</sst>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3" fontId="1" fillId="0" borderId="9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" fillId="0" borderId="0" xfId="0" applyNumberFormat="1" applyFont="1" applyAlignment="1">
      <alignment vertical="center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3" fillId="0" borderId="0" xfId="0" applyFont="1"/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0" fillId="0" borderId="0" xfId="0" applyFont="1"/>
    <xf numFmtId="20" fontId="0" fillId="0" borderId="0" xfId="0" applyNumberFormat="1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vertical="top" wrapText="1"/>
    </xf>
    <xf numFmtId="4" fontId="14" fillId="4" borderId="0" xfId="0" applyNumberFormat="1" applyFont="1" applyFill="1" applyAlignment="1">
      <alignment horizontal="center" vertical="center"/>
    </xf>
    <xf numFmtId="4" fontId="14" fillId="4" borderId="0" xfId="0" applyNumberFormat="1" applyFont="1" applyFill="1" applyAlignment="1">
      <alignment horizontal="center"/>
    </xf>
    <xf numFmtId="4" fontId="1" fillId="4" borderId="5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1" fillId="4" borderId="12" xfId="0" applyNumberFormat="1" applyFont="1" applyFill="1" applyBorder="1" applyAlignment="1">
      <alignment horizontal="center" vertical="center" wrapText="1"/>
    </xf>
    <xf numFmtId="10" fontId="1" fillId="4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 shrinkToFi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4" borderId="1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justify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chenko_TV\AppData\Local\Microsoft\Windows\Temporary%20Internet%20Files\Content.Outlook\417WL1RN\&#1086;&#1090;&#1095;&#1077;&#1090;%20&#1076;&#1077;&#1085;&#1100;&#1075;&#1080;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(деньги)"/>
      <sheetName val="Свод (время, качество)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Лист2"/>
    </sheetNames>
    <sheetDataSet>
      <sheetData sheetId="0">
        <row r="18">
          <cell r="E18">
            <v>11372831.540000001</v>
          </cell>
          <cell r="F18">
            <v>11336831.540000001</v>
          </cell>
          <cell r="G18">
            <v>12770989.123</v>
          </cell>
          <cell r="H18">
            <v>588571.28300000005</v>
          </cell>
          <cell r="I18">
            <v>89717.146999999997</v>
          </cell>
          <cell r="J18">
            <v>89194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topLeftCell="A10" zoomScaleNormal="100" workbookViewId="0">
      <selection activeCell="G32" activeCellId="1" sqref="G28 G32"/>
    </sheetView>
  </sheetViews>
  <sheetFormatPr defaultRowHeight="15"/>
  <cols>
    <col min="1" max="1" width="4.140625" customWidth="1"/>
    <col min="2" max="2" width="27.8554687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111" t="s">
        <v>43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15.75">
      <c r="A2" s="111" t="s">
        <v>50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15.75">
      <c r="A3" s="111" t="s">
        <v>87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ht="15.7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35.25" customHeight="1">
      <c r="A5" s="109" t="s">
        <v>46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</row>
    <row r="6" spans="1:11" ht="35.25" customHeight="1">
      <c r="A6" s="109" t="s">
        <v>47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7.25" customHeight="1">
      <c r="A7" s="109" t="s">
        <v>48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17.25" customHeight="1">
      <c r="A8" s="109" t="s">
        <v>49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</row>
    <row r="9" spans="1:11" s="15" customFormat="1" ht="42" customHeight="1">
      <c r="A9" s="103" t="s">
        <v>81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</row>
    <row r="10" spans="1:11" ht="30" customHeight="1">
      <c r="A10" s="109" t="s">
        <v>82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</row>
    <row r="11" spans="1:11" ht="7.5" customHeight="1">
      <c r="A11" s="9"/>
    </row>
    <row r="12" spans="1:11" ht="15.75">
      <c r="A12" s="86" t="s">
        <v>52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spans="1:11" ht="6.75" customHeight="1" thickBot="1">
      <c r="A13" s="9"/>
    </row>
    <row r="14" spans="1:11" ht="24" customHeight="1" thickBot="1">
      <c r="A14" s="91" t="s">
        <v>11</v>
      </c>
      <c r="B14" s="91" t="s">
        <v>12</v>
      </c>
      <c r="C14" s="104" t="s">
        <v>13</v>
      </c>
      <c r="D14" s="105"/>
      <c r="E14" s="87" t="s">
        <v>14</v>
      </c>
      <c r="F14" s="106"/>
      <c r="G14" s="106"/>
      <c r="H14" s="106"/>
      <c r="I14" s="106"/>
      <c r="J14" s="106"/>
      <c r="K14" s="88"/>
    </row>
    <row r="15" spans="1:11" ht="48" thickBot="1">
      <c r="A15" s="93"/>
      <c r="B15" s="93"/>
      <c r="C15" s="10" t="s">
        <v>15</v>
      </c>
      <c r="D15" s="10" t="s">
        <v>16</v>
      </c>
      <c r="E15" s="87" t="s">
        <v>17</v>
      </c>
      <c r="F15" s="88"/>
      <c r="G15" s="87" t="s">
        <v>18</v>
      </c>
      <c r="H15" s="88"/>
      <c r="I15" s="4" t="s">
        <v>19</v>
      </c>
      <c r="J15" s="4" t="s">
        <v>20</v>
      </c>
      <c r="K15" s="4" t="s">
        <v>21</v>
      </c>
    </row>
    <row r="16" spans="1:11" ht="15.75" thickBot="1">
      <c r="A16" s="43">
        <v>1</v>
      </c>
      <c r="B16" s="3">
        <v>2</v>
      </c>
      <c r="C16" s="3">
        <v>3</v>
      </c>
      <c r="D16" s="3">
        <v>4</v>
      </c>
      <c r="E16" s="82">
        <v>5</v>
      </c>
      <c r="F16" s="83"/>
      <c r="G16" s="82">
        <v>6</v>
      </c>
      <c r="H16" s="83"/>
      <c r="I16" s="3">
        <v>7</v>
      </c>
      <c r="J16" s="3">
        <v>8</v>
      </c>
      <c r="K16" s="3">
        <v>9</v>
      </c>
    </row>
    <row r="17" spans="1:11" ht="58.5" customHeight="1" thickBot="1">
      <c r="A17" s="42">
        <v>1</v>
      </c>
      <c r="B17" s="44" t="s">
        <v>53</v>
      </c>
      <c r="C17" s="45" t="s">
        <v>24</v>
      </c>
      <c r="D17" s="45">
        <v>744</v>
      </c>
      <c r="E17" s="107" t="s">
        <v>39</v>
      </c>
      <c r="F17" s="108"/>
      <c r="G17" s="84">
        <v>0.999</v>
      </c>
      <c r="H17" s="85"/>
      <c r="I17" s="46">
        <v>0</v>
      </c>
      <c r="J17" s="47"/>
      <c r="K17" s="18"/>
    </row>
    <row r="18" spans="1:11" ht="27" customHeight="1" thickBot="1">
      <c r="A18" s="48">
        <v>2</v>
      </c>
      <c r="B18" s="14" t="s">
        <v>54</v>
      </c>
      <c r="C18" s="40" t="s">
        <v>23</v>
      </c>
      <c r="D18" s="40">
        <v>355</v>
      </c>
      <c r="E18" s="87" t="s">
        <v>25</v>
      </c>
      <c r="F18" s="88"/>
      <c r="G18" s="89">
        <v>0.33</v>
      </c>
      <c r="H18" s="90"/>
      <c r="I18" s="17">
        <v>0</v>
      </c>
      <c r="J18" s="20"/>
      <c r="K18" s="41"/>
    </row>
    <row r="19" spans="1:11" ht="6.75" customHeight="1">
      <c r="A19" s="2"/>
    </row>
    <row r="20" spans="1:11" ht="15.75">
      <c r="A20" s="86" t="s">
        <v>55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</row>
    <row r="21" spans="1:11" ht="5.25" customHeight="1" thickBot="1">
      <c r="A21" s="11"/>
    </row>
    <row r="22" spans="1:11" ht="47.25" customHeight="1" thickBot="1">
      <c r="A22" s="91" t="s">
        <v>11</v>
      </c>
      <c r="B22" s="91" t="s">
        <v>22</v>
      </c>
      <c r="C22" s="87" t="s">
        <v>13</v>
      </c>
      <c r="D22" s="88"/>
      <c r="E22" s="87" t="s">
        <v>14</v>
      </c>
      <c r="F22" s="106"/>
      <c r="G22" s="106"/>
      <c r="H22" s="106"/>
      <c r="I22" s="106"/>
      <c r="J22" s="106"/>
      <c r="K22" s="88"/>
    </row>
    <row r="23" spans="1:11" ht="57.75" customHeight="1" thickBot="1">
      <c r="A23" s="93"/>
      <c r="B23" s="93"/>
      <c r="C23" s="10" t="s">
        <v>15</v>
      </c>
      <c r="D23" s="10" t="s">
        <v>16</v>
      </c>
      <c r="E23" s="87" t="s">
        <v>17</v>
      </c>
      <c r="F23" s="88"/>
      <c r="G23" s="4" t="s">
        <v>18</v>
      </c>
      <c r="H23" s="4" t="s">
        <v>34</v>
      </c>
      <c r="I23" s="4" t="s">
        <v>19</v>
      </c>
      <c r="J23" s="4" t="s">
        <v>20</v>
      </c>
      <c r="K23" s="4" t="s">
        <v>21</v>
      </c>
    </row>
    <row r="24" spans="1:11" ht="15.75" thickBot="1">
      <c r="A24" s="13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18">
        <v>11</v>
      </c>
    </row>
    <row r="25" spans="1:11" ht="26.25" customHeight="1" thickBot="1">
      <c r="A25" s="91">
        <v>1</v>
      </c>
      <c r="B25" s="91" t="s">
        <v>30</v>
      </c>
      <c r="C25" s="91" t="s">
        <v>31</v>
      </c>
      <c r="D25" s="94" t="s">
        <v>56</v>
      </c>
      <c r="E25" s="21">
        <v>28200</v>
      </c>
      <c r="F25" s="65" t="s">
        <v>26</v>
      </c>
      <c r="G25" s="66">
        <v>18421</v>
      </c>
      <c r="H25" s="67">
        <f>G25/E25*100</f>
        <v>65.322695035460995</v>
      </c>
      <c r="I25" s="34">
        <v>0.05</v>
      </c>
      <c r="J25" s="31">
        <f>H25-100</f>
        <v>-34.677304964539005</v>
      </c>
      <c r="K25" s="100" t="s">
        <v>86</v>
      </c>
    </row>
    <row r="26" spans="1:11" ht="16.5" thickBot="1">
      <c r="A26" s="92"/>
      <c r="B26" s="92"/>
      <c r="C26" s="92"/>
      <c r="D26" s="95"/>
      <c r="E26" s="21">
        <v>13400</v>
      </c>
      <c r="F26" s="65" t="s">
        <v>27</v>
      </c>
      <c r="G26" s="66">
        <v>7896</v>
      </c>
      <c r="H26" s="67">
        <f t="shared" ref="H26:H28" si="0">G26/E26*100</f>
        <v>58.92537313432836</v>
      </c>
      <c r="I26" s="34">
        <v>0.05</v>
      </c>
      <c r="J26" s="31">
        <f t="shared" ref="J26:J28" si="1">H26-100</f>
        <v>-41.07462686567164</v>
      </c>
      <c r="K26" s="101"/>
    </row>
    <row r="27" spans="1:11" ht="26.25" thickBot="1">
      <c r="A27" s="92"/>
      <c r="B27" s="92"/>
      <c r="C27" s="92"/>
      <c r="D27" s="95"/>
      <c r="E27" s="21">
        <v>700</v>
      </c>
      <c r="F27" s="65" t="s">
        <v>28</v>
      </c>
      <c r="G27" s="66">
        <v>447</v>
      </c>
      <c r="H27" s="67">
        <f t="shared" si="0"/>
        <v>63.857142857142854</v>
      </c>
      <c r="I27" s="34">
        <v>0.05</v>
      </c>
      <c r="J27" s="31">
        <f t="shared" si="1"/>
        <v>-36.142857142857146</v>
      </c>
      <c r="K27" s="102"/>
    </row>
    <row r="28" spans="1:11" ht="16.5" thickBot="1">
      <c r="A28" s="92"/>
      <c r="B28" s="92"/>
      <c r="C28" s="92"/>
      <c r="D28" s="95"/>
      <c r="E28" s="27">
        <f>SUM(E25:E27)</f>
        <v>42300</v>
      </c>
      <c r="F28" s="68" t="s">
        <v>29</v>
      </c>
      <c r="G28" s="69">
        <f>SUM(G25:G27)</f>
        <v>26764</v>
      </c>
      <c r="H28" s="67">
        <f t="shared" si="0"/>
        <v>63.271867612293143</v>
      </c>
      <c r="I28" s="34">
        <v>0.05</v>
      </c>
      <c r="J28" s="31">
        <f t="shared" si="1"/>
        <v>-36.728132387706857</v>
      </c>
      <c r="K28" s="76"/>
    </row>
    <row r="29" spans="1:11" ht="40.5" customHeight="1" thickBot="1">
      <c r="A29" s="92"/>
      <c r="B29" s="92"/>
      <c r="C29" s="92"/>
      <c r="D29" s="95"/>
      <c r="E29" s="33">
        <v>6400</v>
      </c>
      <c r="F29" s="70" t="s">
        <v>40</v>
      </c>
      <c r="G29" s="71">
        <v>5640</v>
      </c>
      <c r="H29" s="67">
        <f>G29/E29*100</f>
        <v>88.125</v>
      </c>
      <c r="I29" s="34">
        <v>0.05</v>
      </c>
      <c r="J29" s="31">
        <f>H29-100</f>
        <v>-11.875</v>
      </c>
      <c r="K29" s="97" t="s">
        <v>86</v>
      </c>
    </row>
    <row r="30" spans="1:11" ht="40.5" customHeight="1" thickBot="1">
      <c r="A30" s="92"/>
      <c r="B30" s="92"/>
      <c r="C30" s="92"/>
      <c r="D30" s="95"/>
      <c r="E30" s="33">
        <v>5600</v>
      </c>
      <c r="F30" s="70" t="s">
        <v>41</v>
      </c>
      <c r="G30" s="71">
        <v>4336</v>
      </c>
      <c r="H30" s="67">
        <f>G30/E30*100</f>
        <v>77.428571428571431</v>
      </c>
      <c r="I30" s="34">
        <v>0.05</v>
      </c>
      <c r="J30" s="31">
        <f t="shared" ref="J30:J31" si="2">H30-100</f>
        <v>-22.571428571428569</v>
      </c>
      <c r="K30" s="98"/>
    </row>
    <row r="31" spans="1:11" ht="46.5" customHeight="1" thickBot="1">
      <c r="A31" s="92"/>
      <c r="B31" s="92"/>
      <c r="C31" s="92"/>
      <c r="D31" s="95"/>
      <c r="E31" s="33">
        <v>2000</v>
      </c>
      <c r="F31" s="70" t="s">
        <v>42</v>
      </c>
      <c r="G31" s="71">
        <v>1372</v>
      </c>
      <c r="H31" s="67">
        <f>G31/E31*100</f>
        <v>68.600000000000009</v>
      </c>
      <c r="I31" s="34">
        <v>0.05</v>
      </c>
      <c r="J31" s="31">
        <f t="shared" si="2"/>
        <v>-31.399999999999991</v>
      </c>
      <c r="K31" s="99"/>
    </row>
    <row r="32" spans="1:11" ht="16.5" thickBot="1">
      <c r="A32" s="93"/>
      <c r="B32" s="93"/>
      <c r="C32" s="93"/>
      <c r="D32" s="96"/>
      <c r="E32" s="38">
        <f>SUM(E29:E31)</f>
        <v>14000</v>
      </c>
      <c r="F32" s="68" t="s">
        <v>29</v>
      </c>
      <c r="G32" s="69">
        <f>SUM(G29:G31)</f>
        <v>11348</v>
      </c>
      <c r="H32" s="67">
        <f>G32/E32*100</f>
        <v>81.057142857142864</v>
      </c>
      <c r="I32" s="34">
        <v>0.05</v>
      </c>
      <c r="J32" s="31">
        <f>H32-100</f>
        <v>-18.942857142857136</v>
      </c>
      <c r="K32" s="16"/>
    </row>
    <row r="34" spans="1:8">
      <c r="A34" s="19" t="s">
        <v>33</v>
      </c>
    </row>
    <row r="35" spans="1:8" s="72" customFormat="1">
      <c r="A35" s="64" t="s">
        <v>78</v>
      </c>
      <c r="H35" s="73"/>
    </row>
    <row r="36" spans="1:8">
      <c r="A36" s="19" t="s">
        <v>79</v>
      </c>
    </row>
  </sheetData>
  <mergeCells count="34">
    <mergeCell ref="A5:K5"/>
    <mergeCell ref="A6:K6"/>
    <mergeCell ref="A7:K7"/>
    <mergeCell ref="A8:K8"/>
    <mergeCell ref="A1:K1"/>
    <mergeCell ref="A2:K2"/>
    <mergeCell ref="A3:K3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25:A32"/>
    <mergeCell ref="B25:B32"/>
    <mergeCell ref="C25:C32"/>
    <mergeCell ref="D25:D32"/>
    <mergeCell ref="K29:K31"/>
    <mergeCell ref="K25:K27"/>
    <mergeCell ref="G16:H16"/>
    <mergeCell ref="G17:H17"/>
    <mergeCell ref="A20:K20"/>
    <mergeCell ref="E18:F18"/>
    <mergeCell ref="G18:H18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topLeftCell="A7" zoomScaleNormal="100" workbookViewId="0">
      <selection activeCell="Q15" sqref="Q15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28" t="s">
        <v>57</v>
      </c>
      <c r="B1" s="28"/>
      <c r="C1" s="28"/>
      <c r="D1" s="28"/>
      <c r="E1" s="28"/>
      <c r="F1" s="28"/>
      <c r="G1" s="28"/>
      <c r="H1" s="37"/>
      <c r="I1" s="28"/>
    </row>
    <row r="2" spans="1:9" ht="12.75" customHeight="1">
      <c r="A2" s="2"/>
    </row>
    <row r="3" spans="1:9" s="6" customFormat="1" ht="20.25" customHeight="1">
      <c r="A3" s="114" t="s">
        <v>36</v>
      </c>
      <c r="B3" s="114"/>
      <c r="C3" s="114"/>
      <c r="D3" s="114"/>
      <c r="E3" s="114"/>
      <c r="F3" s="114"/>
      <c r="G3" s="114"/>
      <c r="H3" s="77">
        <v>23609079.690000001</v>
      </c>
    </row>
    <row r="4" spans="1:9" s="6" customFormat="1" ht="20.25" customHeight="1">
      <c r="A4" s="5" t="s">
        <v>58</v>
      </c>
      <c r="B4" s="5"/>
      <c r="C4" s="5"/>
      <c r="D4" s="26"/>
      <c r="E4" s="5"/>
      <c r="H4" s="77">
        <v>1180453.99</v>
      </c>
      <c r="I4" s="36"/>
    </row>
    <row r="5" spans="1:9" s="50" customFormat="1" ht="20.25" customHeight="1">
      <c r="A5" s="49" t="s">
        <v>44</v>
      </c>
      <c r="B5" s="49"/>
      <c r="C5" s="49"/>
      <c r="D5" s="26"/>
      <c r="E5" s="49"/>
      <c r="H5" s="77">
        <v>1180453.99</v>
      </c>
      <c r="I5" s="51"/>
    </row>
    <row r="6" spans="1:9" s="6" customFormat="1" ht="20.25" customHeight="1">
      <c r="A6" s="5" t="s">
        <v>38</v>
      </c>
      <c r="E6" s="29"/>
      <c r="H6" s="78">
        <v>22428625.699999999</v>
      </c>
      <c r="I6" s="7"/>
    </row>
    <row r="7" spans="1:9" s="6" customFormat="1" ht="20.25" customHeight="1">
      <c r="A7" s="52" t="s">
        <v>37</v>
      </c>
      <c r="E7" s="30"/>
      <c r="H7" s="77">
        <v>23609079.690000001</v>
      </c>
      <c r="I7" s="7"/>
    </row>
    <row r="8" spans="1:9" s="6" customFormat="1" ht="20.25" customHeight="1">
      <c r="A8" s="5" t="s">
        <v>59</v>
      </c>
      <c r="D8" s="25"/>
      <c r="E8" s="32"/>
      <c r="H8" s="77">
        <v>1180453.99</v>
      </c>
      <c r="I8" s="36"/>
    </row>
    <row r="9" spans="1:9" s="50" customFormat="1" ht="20.25" customHeight="1">
      <c r="A9" s="49" t="s">
        <v>44</v>
      </c>
      <c r="D9" s="25"/>
      <c r="E9" s="30"/>
      <c r="H9" s="77">
        <v>1180453.99</v>
      </c>
      <c r="I9" s="51"/>
    </row>
    <row r="10" spans="1:9" s="6" customFormat="1" ht="20.25" customHeight="1">
      <c r="A10" s="5" t="s">
        <v>35</v>
      </c>
      <c r="D10" s="29"/>
      <c r="H10" s="78">
        <v>22428625.699999999</v>
      </c>
      <c r="I10" s="36"/>
    </row>
    <row r="11" spans="1:9" ht="16.5" thickBot="1">
      <c r="A11" s="1"/>
      <c r="H11" s="8"/>
      <c r="I11" s="8"/>
    </row>
    <row r="12" spans="1:9" ht="15.75" thickBot="1">
      <c r="A12" s="97" t="s">
        <v>0</v>
      </c>
      <c r="B12" s="97" t="s">
        <v>1</v>
      </c>
      <c r="C12" s="82" t="s">
        <v>2</v>
      </c>
      <c r="D12" s="113"/>
      <c r="E12" s="113"/>
      <c r="F12" s="113"/>
      <c r="G12" s="83"/>
      <c r="H12" s="97" t="s">
        <v>3</v>
      </c>
      <c r="I12" s="97" t="s">
        <v>4</v>
      </c>
    </row>
    <row r="13" spans="1:9" ht="15.75" thickBot="1">
      <c r="A13" s="98"/>
      <c r="B13" s="98"/>
      <c r="C13" s="97" t="s">
        <v>5</v>
      </c>
      <c r="D13" s="82" t="s">
        <v>6</v>
      </c>
      <c r="E13" s="113"/>
      <c r="F13" s="113"/>
      <c r="G13" s="83"/>
      <c r="H13" s="98"/>
      <c r="I13" s="98"/>
    </row>
    <row r="14" spans="1:9" ht="77.25" thickBot="1">
      <c r="A14" s="99"/>
      <c r="B14" s="99"/>
      <c r="C14" s="99"/>
      <c r="D14" s="3" t="s">
        <v>7</v>
      </c>
      <c r="E14" s="3" t="s">
        <v>8</v>
      </c>
      <c r="F14" s="3" t="s">
        <v>51</v>
      </c>
      <c r="G14" s="3" t="s">
        <v>9</v>
      </c>
      <c r="H14" s="99"/>
      <c r="I14" s="99"/>
    </row>
    <row r="15" spans="1:9" ht="99.75" customHeight="1" thickBot="1">
      <c r="A15" s="12">
        <v>1</v>
      </c>
      <c r="B15" s="60" t="s">
        <v>45</v>
      </c>
      <c r="C15" s="61">
        <f>D15+F15</f>
        <v>24143820.663000003</v>
      </c>
      <c r="D15" s="61">
        <f>'[1]Свод (деньги)'!$E$18</f>
        <v>11372831.540000001</v>
      </c>
      <c r="E15" s="61">
        <f>'[1]Свод (деньги)'!$F$18</f>
        <v>11336831.540000001</v>
      </c>
      <c r="F15" s="61">
        <f>'[1]Свод (деньги)'!$G$18</f>
        <v>12770989.123</v>
      </c>
      <c r="G15" s="61">
        <f>'[1]Свод (деньги)'!$H$18</f>
        <v>588571.28300000005</v>
      </c>
      <c r="H15" s="61">
        <f>'[1]Свод (деньги)'!$I$18</f>
        <v>89717.146999999997</v>
      </c>
      <c r="I15" s="79">
        <f>'[1]Свод (деньги)'!$J$18</f>
        <v>89194</v>
      </c>
    </row>
    <row r="16" spans="1:9" ht="16.5" thickBot="1">
      <c r="A16" s="62"/>
      <c r="B16" s="60" t="s">
        <v>88</v>
      </c>
      <c r="C16" s="61">
        <f t="shared" ref="C16:I16" si="0">C15/38112</f>
        <v>633.49655392002524</v>
      </c>
      <c r="D16" s="61">
        <f t="shared" si="0"/>
        <v>298.40552949202356</v>
      </c>
      <c r="E16" s="61">
        <f t="shared" si="0"/>
        <v>297.46094510915202</v>
      </c>
      <c r="F16" s="61">
        <f t="shared" si="0"/>
        <v>335.09102442800167</v>
      </c>
      <c r="G16" s="61">
        <f t="shared" si="0"/>
        <v>15.443201170235097</v>
      </c>
      <c r="H16" s="61">
        <f t="shared" si="0"/>
        <v>2.3540393314441643</v>
      </c>
      <c r="I16" s="61">
        <f t="shared" si="0"/>
        <v>2.340312762384551</v>
      </c>
    </row>
    <row r="17" spans="1:9" ht="16.5" thickBot="1">
      <c r="A17" s="62"/>
      <c r="B17" s="63" t="s">
        <v>10</v>
      </c>
      <c r="C17" s="61">
        <f>C15</f>
        <v>24143820.663000003</v>
      </c>
      <c r="D17" s="61">
        <f>D15</f>
        <v>11372831.540000001</v>
      </c>
      <c r="E17" s="61">
        <f t="shared" ref="E17:I17" si="1">E15</f>
        <v>11336831.540000001</v>
      </c>
      <c r="F17" s="61">
        <f t="shared" si="1"/>
        <v>12770989.123</v>
      </c>
      <c r="G17" s="61">
        <f t="shared" si="1"/>
        <v>588571.28300000005</v>
      </c>
      <c r="H17" s="61">
        <f t="shared" si="1"/>
        <v>89717.146999999997</v>
      </c>
      <c r="I17" s="61">
        <f t="shared" si="1"/>
        <v>89194</v>
      </c>
    </row>
    <row r="18" spans="1:9" ht="15.75">
      <c r="A18" s="112" t="s">
        <v>85</v>
      </c>
      <c r="B18" s="112"/>
      <c r="C18" s="112"/>
      <c r="D18" s="112"/>
      <c r="E18" s="112"/>
      <c r="F18" s="112"/>
      <c r="G18" s="112"/>
      <c r="H18" s="112"/>
      <c r="I18" s="112"/>
    </row>
    <row r="19" spans="1:9" ht="14.25" customHeight="1">
      <c r="A19" s="1"/>
    </row>
    <row r="20" spans="1:9">
      <c r="A20" s="22" t="s">
        <v>32</v>
      </c>
      <c r="B20" s="22"/>
      <c r="C20" s="39"/>
    </row>
    <row r="21" spans="1:9">
      <c r="A21" s="23" t="s">
        <v>84</v>
      </c>
      <c r="B21" s="24"/>
      <c r="H21" s="39"/>
    </row>
    <row r="22" spans="1:9">
      <c r="A22" s="23" t="s">
        <v>80</v>
      </c>
      <c r="B22" s="24"/>
      <c r="H22" s="39"/>
    </row>
    <row r="23" spans="1:9" ht="14.25" customHeight="1">
      <c r="A23" s="1"/>
      <c r="B23" s="11"/>
      <c r="G23" s="39"/>
    </row>
  </sheetData>
  <mergeCells count="9">
    <mergeCell ref="A18:I18"/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J10" sqref="J10"/>
    </sheetView>
  </sheetViews>
  <sheetFormatPr defaultColWidth="9.140625" defaultRowHeight="15"/>
  <cols>
    <col min="1" max="1" width="16" style="54" customWidth="1"/>
    <col min="2" max="2" width="22" style="54" customWidth="1"/>
    <col min="3" max="3" width="22.5703125" style="54" customWidth="1"/>
    <col min="4" max="4" width="24.7109375" style="54" customWidth="1"/>
    <col min="5" max="16384" width="9.140625" style="54"/>
  </cols>
  <sheetData>
    <row r="1" spans="1:4">
      <c r="A1" s="119" t="s">
        <v>76</v>
      </c>
      <c r="B1" s="119"/>
      <c r="C1" s="119"/>
      <c r="D1" s="119"/>
    </row>
    <row r="2" spans="1:4" s="53" customFormat="1" ht="15.75"/>
    <row r="3" spans="1:4" ht="35.25" customHeight="1">
      <c r="A3" s="117" t="s">
        <v>83</v>
      </c>
      <c r="B3" s="115" t="s">
        <v>72</v>
      </c>
      <c r="C3" s="116"/>
      <c r="D3" s="116"/>
    </row>
    <row r="4" spans="1:4" ht="36" customHeight="1">
      <c r="A4" s="118"/>
      <c r="B4" s="55" t="s">
        <v>73</v>
      </c>
      <c r="C4" s="55" t="s">
        <v>74</v>
      </c>
      <c r="D4" s="55" t="s">
        <v>75</v>
      </c>
    </row>
    <row r="5" spans="1:4" ht="21.75" customHeight="1">
      <c r="A5" s="56" t="s">
        <v>60</v>
      </c>
      <c r="B5" s="57">
        <v>99.58</v>
      </c>
      <c r="C5" s="57">
        <v>99.98</v>
      </c>
      <c r="D5" s="57">
        <v>100</v>
      </c>
    </row>
    <row r="6" spans="1:4" ht="21.75" customHeight="1">
      <c r="A6" s="56" t="s">
        <v>61</v>
      </c>
      <c r="B6" s="57">
        <v>99.92</v>
      </c>
      <c r="C6" s="57">
        <v>99.51</v>
      </c>
      <c r="D6" s="57">
        <v>100</v>
      </c>
    </row>
    <row r="7" spans="1:4" ht="21.75" customHeight="1">
      <c r="A7" s="56" t="s">
        <v>62</v>
      </c>
      <c r="B7" s="57">
        <v>99.9</v>
      </c>
      <c r="C7" s="57">
        <v>99.64</v>
      </c>
      <c r="D7" s="57">
        <v>100</v>
      </c>
    </row>
    <row r="8" spans="1:4" ht="21.75" customHeight="1">
      <c r="A8" s="56" t="s">
        <v>63</v>
      </c>
      <c r="B8" s="57">
        <v>100</v>
      </c>
      <c r="C8" s="57">
        <v>100</v>
      </c>
      <c r="D8" s="57">
        <v>0</v>
      </c>
    </row>
    <row r="9" spans="1:4" ht="21.75" customHeight="1">
      <c r="A9" s="56" t="s">
        <v>64</v>
      </c>
      <c r="B9" s="80">
        <v>100</v>
      </c>
      <c r="C9" s="81">
        <v>96.44</v>
      </c>
      <c r="D9" s="81">
        <v>100</v>
      </c>
    </row>
    <row r="10" spans="1:4" ht="21.75" customHeight="1">
      <c r="A10" s="56" t="s">
        <v>65</v>
      </c>
      <c r="B10" s="81">
        <v>99.72</v>
      </c>
      <c r="C10" s="81">
        <v>99.28</v>
      </c>
      <c r="D10" s="81">
        <v>100</v>
      </c>
    </row>
    <row r="11" spans="1:4" ht="21.75" customHeight="1">
      <c r="A11" s="56" t="s">
        <v>66</v>
      </c>
      <c r="B11" s="57">
        <v>100</v>
      </c>
      <c r="C11" s="57">
        <v>98.95</v>
      </c>
      <c r="D11" s="57">
        <v>100</v>
      </c>
    </row>
    <row r="12" spans="1:4" ht="21.75" customHeight="1">
      <c r="A12" s="56" t="s">
        <v>67</v>
      </c>
      <c r="B12" s="57">
        <v>100</v>
      </c>
      <c r="C12" s="57">
        <v>99.18</v>
      </c>
      <c r="D12" s="57">
        <v>100</v>
      </c>
    </row>
    <row r="13" spans="1:4" ht="21.75" customHeight="1">
      <c r="A13" s="56" t="s">
        <v>68</v>
      </c>
      <c r="B13" s="57">
        <v>99.96</v>
      </c>
      <c r="C13" s="57">
        <v>99.05</v>
      </c>
      <c r="D13" s="57">
        <v>100</v>
      </c>
    </row>
    <row r="14" spans="1:4" ht="21.75" customHeight="1">
      <c r="A14" s="56" t="s">
        <v>69</v>
      </c>
      <c r="B14" s="57"/>
      <c r="C14" s="75"/>
      <c r="D14" s="57"/>
    </row>
    <row r="15" spans="1:4" ht="21.75" customHeight="1">
      <c r="A15" s="56" t="s">
        <v>70</v>
      </c>
      <c r="B15" s="57"/>
      <c r="C15" s="57"/>
      <c r="D15" s="57"/>
    </row>
    <row r="16" spans="1:4" ht="21.75" customHeight="1">
      <c r="A16" s="56" t="s">
        <v>71</v>
      </c>
      <c r="B16" s="57"/>
      <c r="C16" s="57"/>
      <c r="D16" s="57"/>
    </row>
    <row r="17" spans="1:4" ht="13.5" customHeight="1">
      <c r="A17" s="58"/>
      <c r="B17" s="59"/>
      <c r="C17" s="59"/>
      <c r="D17" s="59"/>
    </row>
    <row r="18" spans="1:4" ht="50.25" customHeight="1">
      <c r="A18" s="120" t="s">
        <v>77</v>
      </c>
      <c r="B18" s="120"/>
      <c r="C18" s="120"/>
      <c r="D18" s="120"/>
    </row>
    <row r="20" spans="1:4" s="19" customFormat="1">
      <c r="A20" s="74" t="s">
        <v>33</v>
      </c>
      <c r="B20"/>
      <c r="C20" s="74"/>
      <c r="D20"/>
    </row>
    <row r="21" spans="1:4" s="19" customFormat="1">
      <c r="A21" s="72" t="s">
        <v>78</v>
      </c>
      <c r="B21" s="72"/>
      <c r="C21" s="74"/>
      <c r="D21" s="72"/>
    </row>
    <row r="22" spans="1:4">
      <c r="A22" s="74" t="s">
        <v>79</v>
      </c>
      <c r="B22"/>
      <c r="C22" s="74"/>
      <c r="D22"/>
    </row>
  </sheetData>
  <mergeCells count="4">
    <mergeCell ref="B3:D3"/>
    <mergeCell ref="A3:A4"/>
    <mergeCell ref="A1:D1"/>
    <mergeCell ref="A18:D18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2020-10-05T12:12:02Z</cp:lastPrinted>
  <dcterms:created xsi:type="dcterms:W3CDTF">2016-02-03T11:00:06Z</dcterms:created>
  <dcterms:modified xsi:type="dcterms:W3CDTF">2020-10-12T07:46:03Z</dcterms:modified>
</cp:coreProperties>
</file>