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8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/>
  <c r="H14"/>
  <c r="G14"/>
  <c r="F14"/>
  <c r="E14"/>
  <c r="D14"/>
  <c r="C14"/>
  <c r="C15" l="1"/>
  <c r="D15"/>
  <c r="F15" l="1"/>
  <c r="E15"/>
  <c r="C13" l="1"/>
  <c r="I15" l="1"/>
  <c r="G32" i="4" l="1"/>
  <c r="G28"/>
  <c r="H27" l="1"/>
  <c r="H26" l="1"/>
  <c r="J26" s="1"/>
  <c r="J27"/>
  <c r="H28"/>
  <c r="J28" s="1"/>
  <c r="H29"/>
  <c r="J29" s="1"/>
  <c r="H30"/>
  <c r="J30" s="1"/>
  <c r="H31"/>
  <c r="J31" s="1"/>
  <c r="H32"/>
  <c r="J32" s="1"/>
  <c r="H25"/>
  <c r="J25" s="1"/>
  <c r="H15" i="1" l="1"/>
  <c r="G15"/>
  <c r="E32" i="4" l="1"/>
  <c r="E28" l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<sst xmlns="http://schemas.openxmlformats.org/spreadsheetml/2006/main" count="79" uniqueCount="68">
  <si>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</si>
  <si>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</si>
  <si>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</si>
  <si>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</si>
  <si>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</si>
  <si>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</si>
  <si>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</si>
  <si>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</si>
  <si>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</si>
  <si>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</si>
  <si>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</si>
  <si>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</si>
  <si>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</si>
  <si>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</si>
  <si>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</si>
  <si>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</si>
  <si>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</si>
  <si>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</si>
  <si>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</si>
  <si>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</si>
  <si>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</si>
  <si>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</si>
  <si>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</si>
  <si>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</si>
  <si>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</si>
  <si>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</si>
  <si>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</si>
  <si>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</si>
  <si>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</si>
  <si>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</si>
  <si>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</si>
  <si>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</si>
  <si>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</si>
  <si>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</si>
  <si>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</si>
  <si>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</si>
  <si>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</si>
  <si>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</si>
  <si>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</si>
  <si>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</si>
  <si>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</si>
  <si>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</si>
  <si>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</si>
  <si>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</si>
  <si>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</si>
  <si>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</si>
  <si>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</si>
  <si>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</si>
  <si>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</si>
  <si>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</si>
  <si>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</si>
  <si>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</si>
  <si>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</si>
  <si>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</si>
  <si>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</si>
  <si>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</si>
  <si>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</si>
  <si>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</si>
  <si>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</si>
  <si>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</si>
  <si>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</si>
  <si>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Отчет</t>
  </si>
  <si>
    <t>о выполнении муниципального задания</t>
  </si>
  <si>
    <t>за август 2017</t>
  </si>
  <si>
    <t>Исполнение за январь-август  от общего доведенного задания на год</t>
  </si>
  <si>
    <t>Исполнение за январь-август от общего доведенного задания на год</t>
  </si>
  <si>
    <t>Экономист Быкова Е.В</t>
  </si>
  <si>
    <t>на единицу (32332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</si>
</sst>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0" fillId="0" borderId="0" xfId="0" applyFont="1" applyBorder="1"/>
    <xf numFmtId="20" fontId="0" fillId="0" borderId="0" xfId="0" applyNumberFormat="1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0"/>
  <sheetViews>
    <sheetView tabSelected="1" topLeftCell="A22" zoomScaleNormal="100" workbookViewId="0">
      <selection activeCell="G32" sqref="G32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F1" t="s">
        <v>61</v>
      </c>
    </row>
    <row r="2" spans="1:14">
      <c r="C2" s="80" t="s">
        <v>62</v>
      </c>
      <c r="D2" s="80"/>
      <c r="E2" s="80"/>
      <c r="F2" s="80"/>
      <c r="G2" s="80"/>
    </row>
    <row r="3" spans="1:14">
      <c r="C3" s="80" t="s">
        <v>63</v>
      </c>
      <c r="D3" s="80"/>
      <c r="E3" s="80"/>
      <c r="F3" s="80"/>
      <c r="G3" s="80"/>
    </row>
    <row r="4" spans="1:14">
      <c r="C4" s="59"/>
      <c r="D4" s="59"/>
      <c r="E4" s="59"/>
      <c r="F4" s="59"/>
      <c r="G4" s="59"/>
    </row>
    <row r="5" spans="1:14" s="21" customFormat="1" ht="49.5" customHeight="1">
      <c r="A5" s="84" t="s">
        <v>59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86" t="s">
        <v>60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ht="15.75">
      <c r="A8" s="85" t="s">
        <v>12</v>
      </c>
      <c r="B8" s="85"/>
      <c r="C8" s="85"/>
      <c r="D8" s="85"/>
      <c r="E8" s="85"/>
      <c r="F8" s="85"/>
      <c r="G8" s="85"/>
      <c r="H8" s="85"/>
      <c r="I8" s="85"/>
    </row>
    <row r="9" spans="1:14" ht="15.75">
      <c r="A9" s="11"/>
    </row>
    <row r="10" spans="1:14" ht="15.75">
      <c r="A10" s="85" t="s">
        <v>13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4" ht="16.5" thickBot="1">
      <c r="A11" s="11"/>
    </row>
    <row r="12" spans="1:14" ht="47.25" customHeight="1" thickBot="1">
      <c r="A12" s="81" t="s">
        <v>14</v>
      </c>
      <c r="B12" s="81" t="s">
        <v>15</v>
      </c>
      <c r="C12" s="87" t="s">
        <v>16</v>
      </c>
      <c r="D12" s="88"/>
      <c r="E12" s="87" t="s">
        <v>17</v>
      </c>
      <c r="F12" s="89"/>
      <c r="G12" s="89"/>
      <c r="H12" s="89"/>
      <c r="I12" s="89"/>
      <c r="J12" s="89"/>
      <c r="K12" s="88"/>
    </row>
    <row r="13" spans="1:14" ht="48" thickBot="1">
      <c r="A13" s="83"/>
      <c r="B13" s="83"/>
      <c r="C13" s="12" t="s">
        <v>18</v>
      </c>
      <c r="D13" s="12" t="s">
        <v>19</v>
      </c>
      <c r="E13" s="87" t="s">
        <v>20</v>
      </c>
      <c r="F13" s="88"/>
      <c r="G13" s="87" t="s">
        <v>21</v>
      </c>
      <c r="H13" s="88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90">
        <v>5</v>
      </c>
      <c r="F14" s="91"/>
      <c r="G14" s="90">
        <v>6</v>
      </c>
      <c r="H14" s="91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87" t="s">
        <v>34</v>
      </c>
      <c r="F15" s="88"/>
      <c r="G15" s="96">
        <v>2.4700000000000002</v>
      </c>
      <c r="H15" s="97"/>
      <c r="I15" s="26">
        <v>0</v>
      </c>
      <c r="J15" s="32"/>
      <c r="K15" s="28"/>
      <c r="M15" s="58"/>
      <c r="N15" s="58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87" t="s">
        <v>55</v>
      </c>
      <c r="F16" s="88"/>
      <c r="G16" s="98">
        <v>99.2</v>
      </c>
      <c r="H16" s="99"/>
      <c r="I16" s="27">
        <v>0</v>
      </c>
      <c r="J16" s="31"/>
      <c r="K16" s="25"/>
      <c r="M16" s="58"/>
      <c r="N16" s="58"/>
    </row>
    <row r="17" spans="1:25" ht="15.75">
      <c r="A17" s="2"/>
      <c r="M17" s="58"/>
      <c r="N17" s="58"/>
    </row>
    <row r="18" spans="1:25" ht="15.75">
      <c r="A18" s="2"/>
    </row>
    <row r="20" spans="1:25" ht="15.75">
      <c r="A20" s="95" t="s">
        <v>25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13"/>
      <c r="M20" s="13"/>
      <c r="N20" s="13"/>
    </row>
    <row r="21" spans="1:25" ht="16.5" thickBot="1">
      <c r="A21" s="14"/>
    </row>
    <row r="22" spans="1:25" ht="47.25" customHeight="1" thickBot="1">
      <c r="A22" s="81" t="s">
        <v>14</v>
      </c>
      <c r="B22" s="81" t="s">
        <v>26</v>
      </c>
      <c r="C22" s="87" t="s">
        <v>16</v>
      </c>
      <c r="D22" s="88"/>
      <c r="E22" s="87" t="s">
        <v>17</v>
      </c>
      <c r="F22" s="89"/>
      <c r="G22" s="89"/>
      <c r="H22" s="89"/>
      <c r="I22" s="89"/>
      <c r="J22" s="89"/>
      <c r="K22" s="8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0"/>
    </row>
    <row r="23" spans="1:25" ht="57.75" customHeight="1" thickBot="1">
      <c r="A23" s="83"/>
      <c r="B23" s="83"/>
      <c r="C23" s="12" t="s">
        <v>18</v>
      </c>
      <c r="D23" s="12" t="s">
        <v>19</v>
      </c>
      <c r="E23" s="87" t="s">
        <v>20</v>
      </c>
      <c r="F23" s="88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"/>
    </row>
    <row r="24" spans="1:25" ht="16.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  <c r="N24" s="60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0"/>
    </row>
    <row r="25" spans="1:25" ht="26.25" customHeight="1" thickBot="1">
      <c r="A25" s="81">
        <v>1</v>
      </c>
      <c r="B25" s="81" t="s">
        <v>39</v>
      </c>
      <c r="C25" s="81" t="s">
        <v>40</v>
      </c>
      <c r="D25" s="81">
        <v>642</v>
      </c>
      <c r="E25" s="34">
        <v>17670</v>
      </c>
      <c r="F25" s="3" t="s">
        <v>35</v>
      </c>
      <c r="G25" s="49">
        <v>14780</v>
      </c>
      <c r="H25" s="44">
        <f>G25/E25*100</f>
        <v>83.644595359366164</v>
      </c>
      <c r="I25" s="55">
        <v>0.05</v>
      </c>
      <c r="J25" s="44">
        <f>H25-100</f>
        <v>-16.355404640633836</v>
      </c>
      <c r="K25" s="92" t="s">
        <v>64</v>
      </c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"/>
    </row>
    <row r="26" spans="1:25" ht="16.5" thickBot="1">
      <c r="A26" s="82"/>
      <c r="B26" s="82"/>
      <c r="C26" s="82"/>
      <c r="D26" s="82"/>
      <c r="E26" s="34">
        <v>10330</v>
      </c>
      <c r="F26" s="3" t="s">
        <v>36</v>
      </c>
      <c r="G26" s="49">
        <v>7359</v>
      </c>
      <c r="H26" s="44">
        <f t="shared" ref="H26:H32" si="0">G26/E26*100</f>
        <v>71.239109390125847</v>
      </c>
      <c r="I26" s="55">
        <v>0.05</v>
      </c>
      <c r="J26" s="44">
        <f t="shared" ref="J26:J32" si="1">H26-100</f>
        <v>-28.760890609874153</v>
      </c>
      <c r="K26" s="93"/>
      <c r="N26" s="101"/>
      <c r="O26" s="101"/>
      <c r="P26" s="61"/>
      <c r="Q26" s="61"/>
      <c r="R26" s="101"/>
      <c r="S26" s="101"/>
      <c r="T26" s="62"/>
      <c r="U26" s="62"/>
      <c r="V26" s="62"/>
      <c r="W26" s="62"/>
      <c r="X26" s="62"/>
      <c r="Y26" s="10"/>
    </row>
    <row r="27" spans="1:25" ht="26.25" thickBot="1">
      <c r="A27" s="82"/>
      <c r="B27" s="82"/>
      <c r="C27" s="82"/>
      <c r="D27" s="82"/>
      <c r="E27" s="34">
        <v>900</v>
      </c>
      <c r="F27" s="3" t="s">
        <v>37</v>
      </c>
      <c r="G27" s="49">
        <v>462</v>
      </c>
      <c r="H27" s="44">
        <f t="shared" si="0"/>
        <v>51.333333333333329</v>
      </c>
      <c r="I27" s="55">
        <v>0.05</v>
      </c>
      <c r="J27" s="44">
        <f t="shared" si="1"/>
        <v>-48.666666666666671</v>
      </c>
      <c r="K27" s="94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0"/>
    </row>
    <row r="28" spans="1:25" ht="16.5" thickBot="1">
      <c r="A28" s="82"/>
      <c r="B28" s="82"/>
      <c r="C28" s="82"/>
      <c r="D28" s="82"/>
      <c r="E28" s="40">
        <f>SUM(E25:E27)</f>
        <v>28900</v>
      </c>
      <c r="F28" s="33" t="s">
        <v>38</v>
      </c>
      <c r="G28" s="48">
        <f>G25+G26+G27</f>
        <v>22601</v>
      </c>
      <c r="H28" s="44">
        <f t="shared" si="0"/>
        <v>78.20415224913495</v>
      </c>
      <c r="I28" s="55">
        <v>0.05</v>
      </c>
      <c r="J28" s="44">
        <f t="shared" si="1"/>
        <v>-21.79584775086505</v>
      </c>
      <c r="K28" s="52"/>
      <c r="N28" s="101"/>
      <c r="O28" s="101"/>
      <c r="P28" s="101"/>
      <c r="Q28" s="101"/>
      <c r="R28" s="64"/>
      <c r="S28" s="63"/>
      <c r="T28" s="65"/>
      <c r="U28" s="66"/>
      <c r="V28" s="67"/>
      <c r="W28" s="66"/>
      <c r="X28" s="102"/>
      <c r="Y28" s="10"/>
    </row>
    <row r="29" spans="1:25" ht="40.5" customHeight="1" thickBot="1">
      <c r="A29" s="82"/>
      <c r="B29" s="82"/>
      <c r="C29" s="82"/>
      <c r="D29" s="82"/>
      <c r="E29" s="53">
        <v>5800</v>
      </c>
      <c r="F29" s="51" t="s">
        <v>56</v>
      </c>
      <c r="G29" s="54">
        <v>5368</v>
      </c>
      <c r="H29" s="44">
        <f t="shared" si="0"/>
        <v>92.551724137931032</v>
      </c>
      <c r="I29" s="55">
        <v>0.05</v>
      </c>
      <c r="J29" s="44">
        <f t="shared" si="1"/>
        <v>-7.448275862068968</v>
      </c>
      <c r="K29" s="92" t="s">
        <v>65</v>
      </c>
      <c r="N29" s="101"/>
      <c r="O29" s="101"/>
      <c r="P29" s="101"/>
      <c r="Q29" s="101"/>
      <c r="R29" s="64"/>
      <c r="S29" s="63"/>
      <c r="T29" s="65"/>
      <c r="U29" s="66"/>
      <c r="V29" s="67"/>
      <c r="W29" s="66"/>
      <c r="X29" s="102"/>
      <c r="Y29" s="10"/>
    </row>
    <row r="30" spans="1:25" ht="40.5" customHeight="1" thickBot="1">
      <c r="A30" s="82"/>
      <c r="B30" s="82"/>
      <c r="C30" s="82"/>
      <c r="D30" s="82"/>
      <c r="E30" s="53">
        <v>3900</v>
      </c>
      <c r="F30" s="51" t="s">
        <v>57</v>
      </c>
      <c r="G30" s="54">
        <v>3092</v>
      </c>
      <c r="H30" s="44">
        <f t="shared" si="0"/>
        <v>79.282051282051285</v>
      </c>
      <c r="I30" s="55">
        <v>0.05</v>
      </c>
      <c r="J30" s="44">
        <f t="shared" si="1"/>
        <v>-20.717948717948715</v>
      </c>
      <c r="K30" s="93"/>
      <c r="N30" s="101"/>
      <c r="O30" s="101"/>
      <c r="P30" s="101"/>
      <c r="Q30" s="101"/>
      <c r="R30" s="64"/>
      <c r="S30" s="63"/>
      <c r="T30" s="65"/>
      <c r="U30" s="66"/>
      <c r="V30" s="67"/>
      <c r="W30" s="66"/>
      <c r="X30" s="102"/>
      <c r="Y30" s="10"/>
    </row>
    <row r="31" spans="1:25" ht="51" customHeight="1" thickBot="1">
      <c r="A31" s="82"/>
      <c r="B31" s="82"/>
      <c r="C31" s="82"/>
      <c r="D31" s="82"/>
      <c r="E31" s="53">
        <v>1800</v>
      </c>
      <c r="F31" s="51" t="s">
        <v>58</v>
      </c>
      <c r="G31" s="54">
        <v>1271</v>
      </c>
      <c r="H31" s="44">
        <f t="shared" si="0"/>
        <v>70.611111111111114</v>
      </c>
      <c r="I31" s="55">
        <v>0.05</v>
      </c>
      <c r="J31" s="44">
        <f t="shared" si="1"/>
        <v>-29.388888888888886</v>
      </c>
      <c r="K31" s="94"/>
      <c r="N31" s="101"/>
      <c r="O31" s="101"/>
      <c r="P31" s="101"/>
      <c r="Q31" s="101"/>
      <c r="R31" s="68"/>
      <c r="S31" s="69"/>
      <c r="T31" s="70"/>
      <c r="U31" s="66"/>
      <c r="V31" s="67"/>
      <c r="W31" s="66"/>
      <c r="X31" s="71"/>
      <c r="Y31" s="10"/>
    </row>
    <row r="32" spans="1:25" ht="16.5" thickBot="1">
      <c r="A32" s="83"/>
      <c r="B32" s="83"/>
      <c r="C32" s="83"/>
      <c r="D32" s="83"/>
      <c r="E32" s="50">
        <f>SUM(E29:E31)</f>
        <v>11500</v>
      </c>
      <c r="F32" s="33" t="s">
        <v>38</v>
      </c>
      <c r="G32" s="45">
        <f>G29+G30+G31</f>
        <v>9731</v>
      </c>
      <c r="H32" s="44">
        <f t="shared" si="0"/>
        <v>84.617391304347819</v>
      </c>
      <c r="I32" s="55">
        <v>0.05</v>
      </c>
      <c r="J32" s="44">
        <f t="shared" si="1"/>
        <v>-15.382608695652181</v>
      </c>
      <c r="K32" s="22"/>
      <c r="N32" s="101"/>
      <c r="O32" s="101"/>
      <c r="P32" s="101"/>
      <c r="Q32" s="101"/>
      <c r="R32" s="72"/>
      <c r="S32" s="63"/>
      <c r="T32" s="73"/>
      <c r="U32" s="66"/>
      <c r="V32" s="67"/>
      <c r="W32" s="66"/>
      <c r="X32" s="102"/>
      <c r="Y32" s="10"/>
    </row>
    <row r="33" spans="1:25" ht="15.75">
      <c r="N33" s="101"/>
      <c r="O33" s="101"/>
      <c r="P33" s="101"/>
      <c r="Q33" s="101"/>
      <c r="R33" s="72"/>
      <c r="S33" s="63"/>
      <c r="T33" s="73"/>
      <c r="U33" s="66"/>
      <c r="V33" s="67"/>
      <c r="W33" s="66"/>
      <c r="X33" s="102"/>
      <c r="Y33" s="10"/>
    </row>
    <row r="34" spans="1:25" ht="15.75">
      <c r="A34" s="29" t="s">
        <v>44</v>
      </c>
      <c r="N34" s="101"/>
      <c r="O34" s="101"/>
      <c r="P34" s="101"/>
      <c r="Q34" s="101"/>
      <c r="R34" s="72"/>
      <c r="S34" s="63"/>
      <c r="T34" s="73"/>
      <c r="U34" s="66"/>
      <c r="V34" s="67"/>
      <c r="W34" s="66"/>
      <c r="X34" s="102"/>
      <c r="Y34" s="10"/>
    </row>
    <row r="35" spans="1:25" ht="15.75">
      <c r="A35" s="29" t="s">
        <v>54</v>
      </c>
      <c r="H35" s="46"/>
      <c r="N35" s="101"/>
      <c r="O35" s="101"/>
      <c r="P35" s="101"/>
      <c r="Q35" s="101"/>
      <c r="R35" s="74"/>
      <c r="S35" s="69"/>
      <c r="T35" s="75"/>
      <c r="U35" s="66"/>
      <c r="V35" s="67"/>
      <c r="W35" s="66"/>
      <c r="X35" s="76"/>
      <c r="Y35" s="10"/>
    </row>
    <row r="36" spans="1:25">
      <c r="A36" s="29" t="s">
        <v>45</v>
      </c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10"/>
    </row>
    <row r="37" spans="1:25">
      <c r="N37" s="77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10"/>
    </row>
    <row r="38" spans="1:25">
      <c r="N38" s="77"/>
      <c r="O38" s="78"/>
      <c r="P38" s="78"/>
      <c r="Q38" s="78"/>
      <c r="R38" s="78"/>
      <c r="S38" s="78"/>
      <c r="T38" s="78"/>
      <c r="U38" s="79"/>
      <c r="V38" s="78"/>
      <c r="W38" s="78"/>
      <c r="X38" s="78"/>
      <c r="Y38" s="10"/>
    </row>
    <row r="39" spans="1:25">
      <c r="N39" s="77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10"/>
    </row>
    <row r="40" spans="1:25"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10"/>
    </row>
    <row r="41" spans="1:25"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10"/>
    </row>
    <row r="42" spans="1:25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4:25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4:25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4:25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4:25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4:25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4:25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4:25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4:25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4:25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4:25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4:25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4:25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</sheetData>
  <mergeCells count="42">
    <mergeCell ref="N28:N35"/>
    <mergeCell ref="O28:O35"/>
    <mergeCell ref="P28:P35"/>
    <mergeCell ref="Q28:Q35"/>
    <mergeCell ref="X28:X30"/>
    <mergeCell ref="X32:X34"/>
    <mergeCell ref="N23:X23"/>
    <mergeCell ref="N25:N26"/>
    <mergeCell ref="O25:O26"/>
    <mergeCell ref="P25:Q25"/>
    <mergeCell ref="R25:X25"/>
    <mergeCell ref="R26:S26"/>
    <mergeCell ref="E15:F15"/>
    <mergeCell ref="G13:H13"/>
    <mergeCell ref="G14:H14"/>
    <mergeCell ref="G15:H15"/>
    <mergeCell ref="G16:H16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C2:G2"/>
    <mergeCell ref="C3:G3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E20" sqref="E20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104" t="s">
        <v>50</v>
      </c>
      <c r="B3" s="104"/>
      <c r="C3" s="104"/>
      <c r="D3" s="104"/>
      <c r="E3" s="104"/>
      <c r="F3" s="56">
        <v>21198276.489999998</v>
      </c>
      <c r="G3" s="7"/>
      <c r="H3" s="7"/>
      <c r="M3" s="103"/>
      <c r="N3" s="103"/>
      <c r="O3" s="103"/>
      <c r="P3" s="103"/>
    </row>
    <row r="4" spans="1:16" s="8" customFormat="1" ht="15.75">
      <c r="A4" s="7" t="s">
        <v>51</v>
      </c>
      <c r="B4" s="7"/>
      <c r="C4" s="7"/>
      <c r="D4" s="39"/>
      <c r="E4" s="7"/>
      <c r="F4" s="56">
        <v>6177970.5899999999</v>
      </c>
      <c r="H4" s="103"/>
      <c r="I4" s="103"/>
      <c r="J4" s="103"/>
      <c r="K4" s="103"/>
      <c r="L4" s="9"/>
      <c r="M4" s="9"/>
      <c r="N4" s="9"/>
    </row>
    <row r="5" spans="1:16" s="8" customFormat="1" ht="15.75">
      <c r="A5" s="7" t="s">
        <v>53</v>
      </c>
      <c r="E5" s="42"/>
      <c r="F5" s="57">
        <v>15020305.9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7">
        <v>19894919.73</v>
      </c>
      <c r="H6" s="9"/>
      <c r="I6" s="9"/>
      <c r="J6" s="9"/>
      <c r="K6" s="103"/>
      <c r="L6" s="103"/>
      <c r="M6" s="103"/>
      <c r="N6" s="103"/>
    </row>
    <row r="7" spans="1:16" s="8" customFormat="1" ht="15.75">
      <c r="A7" s="7" t="s">
        <v>48</v>
      </c>
      <c r="D7" s="38"/>
      <c r="E7" s="47"/>
      <c r="F7" s="57">
        <v>6177002.1900000004</v>
      </c>
      <c r="H7" s="9"/>
      <c r="I7" s="103"/>
      <c r="J7" s="103"/>
      <c r="K7" s="103"/>
      <c r="L7" s="103"/>
      <c r="M7" s="9"/>
      <c r="N7" s="9"/>
    </row>
    <row r="8" spans="1:16" s="8" customFormat="1" ht="15.75">
      <c r="A8" s="7" t="s">
        <v>49</v>
      </c>
      <c r="D8" s="42"/>
      <c r="F8" s="57">
        <v>13717917.539999999</v>
      </c>
      <c r="H8" s="9"/>
      <c r="I8" s="103"/>
      <c r="J8" s="103"/>
      <c r="K8" s="103"/>
      <c r="L8" s="103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105" t="s">
        <v>0</v>
      </c>
      <c r="B10" s="105" t="s">
        <v>1</v>
      </c>
      <c r="C10" s="90" t="s">
        <v>2</v>
      </c>
      <c r="D10" s="108"/>
      <c r="E10" s="108"/>
      <c r="F10" s="108"/>
      <c r="G10" s="91"/>
      <c r="H10" s="105" t="s">
        <v>3</v>
      </c>
      <c r="I10" s="105" t="s">
        <v>4</v>
      </c>
    </row>
    <row r="11" spans="1:16" ht="15.75" thickBot="1">
      <c r="A11" s="106"/>
      <c r="B11" s="106"/>
      <c r="C11" s="105" t="s">
        <v>5</v>
      </c>
      <c r="D11" s="90" t="s">
        <v>6</v>
      </c>
      <c r="E11" s="108"/>
      <c r="F11" s="108"/>
      <c r="G11" s="91"/>
      <c r="H11" s="106"/>
      <c r="I11" s="106"/>
    </row>
    <row r="12" spans="1:16" ht="77.25" thickBot="1">
      <c r="A12" s="107"/>
      <c r="B12" s="107"/>
      <c r="C12" s="107"/>
      <c r="D12" s="3" t="s">
        <v>7</v>
      </c>
      <c r="E12" s="3" t="s">
        <v>8</v>
      </c>
      <c r="F12" s="3" t="s">
        <v>9</v>
      </c>
      <c r="G12" s="3" t="s">
        <v>10</v>
      </c>
      <c r="H12" s="107"/>
      <c r="I12" s="107"/>
    </row>
    <row r="13" spans="1:16" ht="111.75" customHeight="1" thickBot="1">
      <c r="A13" s="16">
        <v>1</v>
      </c>
      <c r="B13" s="23" t="s">
        <v>41</v>
      </c>
      <c r="C13" s="24">
        <f>D13+F13</f>
        <v>20904959.25</v>
      </c>
      <c r="D13" s="24">
        <v>8837471.3200000003</v>
      </c>
      <c r="E13" s="24">
        <v>8784471.3200000003</v>
      </c>
      <c r="F13" s="24">
        <v>12067487.93</v>
      </c>
      <c r="G13" s="24">
        <v>664289.23</v>
      </c>
      <c r="H13" s="24">
        <v>75055.39</v>
      </c>
      <c r="I13" s="24">
        <v>116857.26</v>
      </c>
    </row>
    <row r="14" spans="1:16" ht="16.5" thickBot="1">
      <c r="A14" s="16"/>
      <c r="B14" s="23" t="s">
        <v>67</v>
      </c>
      <c r="C14" s="24">
        <f t="shared" ref="C14:I14" si="0">C13/32332</f>
        <v>646.57179419769886</v>
      </c>
      <c r="D14" s="24">
        <f t="shared" si="0"/>
        <v>273.33512680935297</v>
      </c>
      <c r="E14" s="24">
        <f t="shared" si="0"/>
        <v>271.6958839539775</v>
      </c>
      <c r="F14" s="24">
        <f t="shared" si="0"/>
        <v>373.23666738834589</v>
      </c>
      <c r="G14" s="24">
        <f t="shared" si="0"/>
        <v>20.545874984535445</v>
      </c>
      <c r="H14" s="24">
        <f t="shared" si="0"/>
        <v>2.321396449338117</v>
      </c>
      <c r="I14" s="24">
        <f t="shared" si="0"/>
        <v>3.6142911047878261</v>
      </c>
    </row>
    <row r="15" spans="1:16" ht="16.5" thickBot="1">
      <c r="A15" s="4"/>
      <c r="B15" s="6" t="s">
        <v>11</v>
      </c>
      <c r="C15" s="24">
        <f>C13</f>
        <v>20904959.25</v>
      </c>
      <c r="D15" s="24">
        <f>D13</f>
        <v>8837471.3200000003</v>
      </c>
      <c r="E15" s="24">
        <f>E13</f>
        <v>8784471.3200000003</v>
      </c>
      <c r="F15" s="24">
        <f>F13</f>
        <v>12067487.93</v>
      </c>
      <c r="G15" s="24">
        <f t="shared" ref="G15:H15" si="1">G13</f>
        <v>664289.23</v>
      </c>
      <c r="H15" s="24">
        <f t="shared" si="1"/>
        <v>75055.39</v>
      </c>
      <c r="I15" s="24">
        <f>I13</f>
        <v>116857.26</v>
      </c>
    </row>
    <row r="16" spans="1:16" ht="15.75">
      <c r="A16" s="1"/>
    </row>
    <row r="17" spans="1:2" ht="15" customHeight="1">
      <c r="A17" s="35" t="s">
        <v>42</v>
      </c>
      <c r="B17" s="35"/>
    </row>
    <row r="18" spans="1:2" ht="15" customHeight="1">
      <c r="A18" s="36" t="s">
        <v>66</v>
      </c>
      <c r="B18" s="37"/>
    </row>
    <row r="19" spans="1:2" ht="15.75" customHeight="1">
      <c r="A19" s="36" t="s">
        <v>43</v>
      </c>
      <c r="B19" s="37"/>
    </row>
    <row r="20" spans="1:2" ht="15.75">
      <c r="A20" s="1"/>
      <c r="B20" s="14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2017-09-05T06:53:00Z</cp:lastPrinted>
  <dcterms:created xsi:type="dcterms:W3CDTF">2016-02-03T11:00:06Z</dcterms:created>
  <dcterms:modified xsi:type="dcterms:W3CDTF">2017-09-05T11:09:05Z</dcterms:modified>
</cp:coreProperties>
</file>