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60" windowWidth="23256" windowHeight="13116"/>
  </bookViews>
  <sheets>
    <sheet name="Приложение 5" sheetId="1" r:id="rId1"/>
  </sheets>
  <definedNames>
    <definedName name="_xlnm._FilterDatabase" localSheetId="0" hidden="1">'Приложение 5'!$A$11:$FB$23</definedName>
    <definedName name="_xlnm.Print_Titles" localSheetId="0">'Приложение 5'!$A:$B</definedName>
    <definedName name="_xlnm.Print_Area" localSheetId="0">'Приложение 5'!$A$1:$FB$43</definedName>
  </definedNames>
  <calcPr calcId="145621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B13" i="1" l="1"/>
  <c r="DB14" i="1"/>
  <c r="DQ12" i="1" l="1"/>
  <c r="DP12" i="1"/>
  <c r="DB18" i="1" l="1"/>
  <c r="DB19" i="1"/>
  <c r="DB17" i="1"/>
  <c r="DB15" i="1"/>
  <c r="DB12" i="1" s="1"/>
  <c r="DE16" i="1"/>
  <c r="DE22" i="1" s="1"/>
  <c r="DD16" i="1"/>
  <c r="DD22" i="1" s="1"/>
  <c r="DT16" i="1"/>
  <c r="DS16" i="1"/>
  <c r="DQ16" i="1"/>
  <c r="DQ22" i="1" s="1"/>
  <c r="DP16" i="1"/>
  <c r="DN16" i="1"/>
  <c r="DM16" i="1"/>
  <c r="DK16" i="1"/>
  <c r="DJ16" i="1"/>
  <c r="DH16" i="1"/>
  <c r="DG16" i="1"/>
  <c r="DT12" i="1"/>
  <c r="DS12" i="1"/>
  <c r="DN12" i="1"/>
  <c r="DM12" i="1"/>
  <c r="DM22" i="1" s="1"/>
  <c r="DK12" i="1"/>
  <c r="DK22" i="1" s="1"/>
  <c r="DJ12" i="1"/>
  <c r="DH12" i="1"/>
  <c r="DH22" i="1" s="1"/>
  <c r="DG12" i="1"/>
  <c r="DW16" i="1"/>
  <c r="DV16" i="1"/>
  <c r="DW12" i="1"/>
  <c r="DV12" i="1"/>
  <c r="DN22" i="1" l="1"/>
  <c r="DS22" i="1"/>
  <c r="DT22" i="1"/>
  <c r="DB16" i="1"/>
  <c r="DB22" i="1"/>
  <c r="DG22" i="1"/>
  <c r="DJ22" i="1"/>
  <c r="DP22" i="1"/>
  <c r="DV22" i="1"/>
  <c r="DW22" i="1"/>
  <c r="EK16" i="1"/>
  <c r="EJ16" i="1"/>
  <c r="EH16" i="1"/>
  <c r="EG16" i="1"/>
  <c r="EE16" i="1"/>
  <c r="ED16" i="1"/>
  <c r="EB16" i="1"/>
  <c r="EA16" i="1"/>
  <c r="EK12" i="1"/>
  <c r="EJ12" i="1"/>
  <c r="EH12" i="1"/>
  <c r="EH22" i="1" s="1"/>
  <c r="EG12" i="1"/>
  <c r="EE12" i="1"/>
  <c r="EE22" i="1" s="1"/>
  <c r="ED12" i="1"/>
  <c r="ED22" i="1" s="1"/>
  <c r="EB12" i="1"/>
  <c r="EA12" i="1"/>
  <c r="DY21" i="1"/>
  <c r="DY20" i="1"/>
  <c r="DY19" i="1"/>
  <c r="DY17" i="1"/>
  <c r="DY14" i="1"/>
  <c r="DY13" i="1"/>
  <c r="DY18" i="1"/>
  <c r="DY16" i="1" s="1"/>
  <c r="DY15" i="1"/>
  <c r="EN12" i="1"/>
  <c r="EN22" i="1" s="1"/>
  <c r="EM12" i="1"/>
  <c r="EN16" i="1"/>
  <c r="EM16" i="1"/>
  <c r="EP21" i="1"/>
  <c r="EP20" i="1"/>
  <c r="EP19" i="1"/>
  <c r="EP18" i="1"/>
  <c r="EP17" i="1"/>
  <c r="EP15" i="1"/>
  <c r="EP14" i="1"/>
  <c r="EP13" i="1"/>
  <c r="ES16" i="1"/>
  <c r="EP16" i="1" s="1"/>
  <c r="ER16" i="1"/>
  <c r="ES12" i="1"/>
  <c r="EP12" i="1" s="1"/>
  <c r="ER12" i="1"/>
  <c r="EU21" i="1"/>
  <c r="EU20" i="1"/>
  <c r="EU19" i="1"/>
  <c r="EU18" i="1"/>
  <c r="EU17" i="1"/>
  <c r="EU15" i="1"/>
  <c r="EU14" i="1"/>
  <c r="EU13" i="1"/>
  <c r="FA16" i="1"/>
  <c r="EZ16" i="1"/>
  <c r="EX16" i="1"/>
  <c r="EW16" i="1"/>
  <c r="FA12" i="1"/>
  <c r="EZ12" i="1"/>
  <c r="EW12" i="1"/>
  <c r="EX12" i="1"/>
  <c r="EU12" i="1" s="1"/>
  <c r="E13" i="1"/>
  <c r="E14" i="1"/>
  <c r="C14" i="1" s="1"/>
  <c r="E15" i="1"/>
  <c r="C15" i="1" s="1"/>
  <c r="E17" i="1"/>
  <c r="E21" i="1"/>
  <c r="C21" i="1" s="1"/>
  <c r="E20" i="1"/>
  <c r="C20" i="1" s="1"/>
  <c r="E19" i="1"/>
  <c r="E18" i="1"/>
  <c r="CZ16" i="1"/>
  <c r="CZ22" i="1" s="1"/>
  <c r="CY16" i="1"/>
  <c r="CY22" i="1" s="1"/>
  <c r="CW16" i="1"/>
  <c r="CW22" i="1" s="1"/>
  <c r="CV16" i="1"/>
  <c r="CV22" i="1" s="1"/>
  <c r="CN16" i="1"/>
  <c r="CM16" i="1"/>
  <c r="CH16" i="1"/>
  <c r="CH22" i="1" s="1"/>
  <c r="CG16" i="1"/>
  <c r="CG22" i="1" s="1"/>
  <c r="CB16" i="1"/>
  <c r="CB22" i="1" s="1"/>
  <c r="CA16" i="1"/>
  <c r="CA22" i="1" s="1"/>
  <c r="BX16" i="1"/>
  <c r="BX22" i="1" s="1"/>
  <c r="BY16" i="1"/>
  <c r="BY22" i="1" s="1"/>
  <c r="BU16" i="1"/>
  <c r="BV16" i="1"/>
  <c r="BA12" i="1"/>
  <c r="AZ12" i="1"/>
  <c r="AX16" i="1"/>
  <c r="AX22" i="1" s="1"/>
  <c r="AW16" i="1"/>
  <c r="AW22" i="1" s="1"/>
  <c r="AU16" i="1"/>
  <c r="AU22" i="1" s="1"/>
  <c r="AT16" i="1"/>
  <c r="AT22" i="1" s="1"/>
  <c r="AR16" i="1"/>
  <c r="AR22" i="1" s="1"/>
  <c r="AQ16" i="1"/>
  <c r="AQ22" i="1" s="1"/>
  <c r="AO16" i="1"/>
  <c r="AO22" i="1" s="1"/>
  <c r="AN16" i="1"/>
  <c r="AN22" i="1" s="1"/>
  <c r="AL16" i="1"/>
  <c r="AL22" i="1" s="1"/>
  <c r="AK16" i="1"/>
  <c r="AK22" i="1" s="1"/>
  <c r="M12" i="1"/>
  <c r="N12" i="1"/>
  <c r="DY12" i="1" l="1"/>
  <c r="EZ22" i="1"/>
  <c r="FA22" i="1"/>
  <c r="EM22" i="1"/>
  <c r="EA22" i="1"/>
  <c r="C19" i="1"/>
  <c r="EU16" i="1"/>
  <c r="EB22" i="1"/>
  <c r="C17" i="1"/>
  <c r="EW22" i="1"/>
  <c r="DY22" i="1"/>
  <c r="E12" i="1"/>
  <c r="C13" i="1"/>
  <c r="C12" i="1" s="1"/>
  <c r="C18" i="1"/>
  <c r="E16" i="1"/>
  <c r="EK22" i="1"/>
  <c r="EJ22" i="1"/>
  <c r="EG22" i="1"/>
  <c r="ES22" i="1"/>
  <c r="EP22" i="1" s="1"/>
  <c r="ER22" i="1"/>
  <c r="EX22" i="1"/>
  <c r="EU22" i="1" s="1"/>
  <c r="C16" i="1" l="1"/>
  <c r="C22" i="1"/>
  <c r="E22" i="1"/>
  <c r="K16" i="1"/>
  <c r="J16" i="1"/>
  <c r="K12" i="1"/>
  <c r="J12" i="1"/>
  <c r="CT12" i="1"/>
  <c r="CS12" i="1"/>
  <c r="CQ12" i="1"/>
  <c r="CP12" i="1"/>
  <c r="CN12" i="1"/>
  <c r="CM12" i="1"/>
  <c r="CK12" i="1"/>
  <c r="CJ12" i="1"/>
  <c r="CE12" i="1"/>
  <c r="CD12" i="1"/>
  <c r="BS12" i="1"/>
  <c r="BR12" i="1"/>
  <c r="BP12" i="1"/>
  <c r="BO12" i="1"/>
  <c r="BM12" i="1"/>
  <c r="BL12" i="1"/>
  <c r="BJ12" i="1"/>
  <c r="BI12" i="1"/>
  <c r="BG12" i="1"/>
  <c r="BF12" i="1"/>
  <c r="BD12" i="1"/>
  <c r="BC12" i="1"/>
  <c r="AI12" i="1"/>
  <c r="AH12" i="1"/>
  <c r="AF12" i="1"/>
  <c r="AE12" i="1"/>
  <c r="AC12" i="1"/>
  <c r="AB12" i="1"/>
  <c r="Z12" i="1"/>
  <c r="Y12" i="1"/>
  <c r="W12" i="1"/>
  <c r="V12" i="1"/>
  <c r="T12" i="1"/>
  <c r="S12" i="1"/>
  <c r="Q12" i="1"/>
  <c r="P12" i="1"/>
  <c r="H12" i="1"/>
  <c r="G12" i="1"/>
  <c r="H16" i="1"/>
  <c r="G16" i="1"/>
  <c r="CT16" i="1"/>
  <c r="CS16" i="1"/>
  <c r="CQ16" i="1"/>
  <c r="CP16" i="1"/>
  <c r="CK16" i="1"/>
  <c r="CJ16" i="1"/>
  <c r="CE16" i="1"/>
  <c r="CD16" i="1"/>
  <c r="BV22" i="1"/>
  <c r="BU22" i="1"/>
  <c r="BS16" i="1"/>
  <c r="BR16" i="1"/>
  <c r="BP16" i="1"/>
  <c r="BO16" i="1"/>
  <c r="BM16" i="1"/>
  <c r="BL16" i="1"/>
  <c r="BJ16" i="1"/>
  <c r="BI16" i="1"/>
  <c r="BG16" i="1"/>
  <c r="BF16" i="1"/>
  <c r="BD16" i="1"/>
  <c r="BC16" i="1"/>
  <c r="BA16" i="1"/>
  <c r="AZ16" i="1"/>
  <c r="AI16" i="1"/>
  <c r="AH16" i="1"/>
  <c r="AF16" i="1"/>
  <c r="AE16" i="1"/>
  <c r="AC16" i="1"/>
  <c r="AB16" i="1"/>
  <c r="Z16" i="1"/>
  <c r="Y16" i="1"/>
  <c r="W16" i="1"/>
  <c r="V16" i="1"/>
  <c r="T16" i="1"/>
  <c r="S16" i="1"/>
  <c r="Q16" i="1"/>
  <c r="P16" i="1"/>
  <c r="N16" i="1"/>
  <c r="M16" i="1"/>
  <c r="J22" i="1" l="1"/>
  <c r="M22" i="1"/>
  <c r="P22" i="1"/>
  <c r="S22" i="1"/>
  <c r="V22" i="1"/>
  <c r="Y22" i="1"/>
  <c r="AB22" i="1"/>
  <c r="AE22" i="1"/>
  <c r="AH22" i="1"/>
  <c r="AZ22" i="1"/>
  <c r="BC22" i="1"/>
  <c r="BF22" i="1"/>
  <c r="BI22" i="1"/>
  <c r="BL22" i="1"/>
  <c r="BO22" i="1"/>
  <c r="BR22" i="1"/>
  <c r="CD22" i="1"/>
  <c r="CJ22" i="1"/>
  <c r="CM22" i="1"/>
  <c r="CP22" i="1"/>
  <c r="CS22" i="1"/>
  <c r="K22" i="1"/>
  <c r="N22" i="1"/>
  <c r="Q22" i="1"/>
  <c r="T22" i="1"/>
  <c r="W22" i="1"/>
  <c r="Z22" i="1"/>
  <c r="AC22" i="1"/>
  <c r="AF22" i="1"/>
  <c r="AI22" i="1"/>
  <c r="BA22" i="1"/>
  <c r="BD22" i="1"/>
  <c r="BG22" i="1"/>
  <c r="BJ22" i="1"/>
  <c r="BM22" i="1"/>
  <c r="BP22" i="1"/>
  <c r="BS22" i="1"/>
  <c r="CE22" i="1"/>
  <c r="CK22" i="1"/>
  <c r="CN22" i="1"/>
  <c r="CQ22" i="1"/>
  <c r="CT22" i="1"/>
  <c r="H22" i="1"/>
  <c r="G22" i="1"/>
  <c r="BG23" i="1" l="1"/>
</calcChain>
</file>

<file path=xl/sharedStrings.xml><?xml version="1.0" encoding="utf-8"?>
<sst xmlns="http://schemas.openxmlformats.org/spreadsheetml/2006/main" count="658" uniqueCount="79">
  <si>
    <t>№ п/п</t>
  </si>
  <si>
    <t>Наименование группы главных администраторов бюджетных средств / наименование главных администраторов бюджетных средств</t>
  </si>
  <si>
    <t>Итоговая балльная оценка качества финансового менеджмента (Gn)</t>
  </si>
  <si>
    <t>Рейтинговая оценка (R)</t>
  </si>
  <si>
    <t>1. Качество управления расходами бюджета</t>
  </si>
  <si>
    <t>Р 1.1. Соблюдение сроков представления в департамент экономического развития и проектного управления администрации города Югорска информации, необходимой для разработки прогноза социально-экономического развития города</t>
  </si>
  <si>
    <t>Р 1.2. Достоверность и полнота представленной в департамент экономического развития и проектного управления администрации города Югорска информации, необходимой для разработки прогноза социально-экономического развития города</t>
  </si>
  <si>
    <t>Р 1.3. Наличие и качество муниципальных правовых актов ГРБС, регулирующих внутренние бюджетные процедуры</t>
  </si>
  <si>
    <t xml:space="preserve">Р 1.4. Соблюдение сроков представления ГАБС в департамент финансов документов и материалов, необходимых для составления проекта бюджета города, в соответствии с утвержденным Графиком </t>
  </si>
  <si>
    <t xml:space="preserve">Р 1.5. Качество представления ГАБС в департамент финансов документов и материалов, необходимых для составления проекта бюджета города, в соответствии с утвержденным Графиком </t>
  </si>
  <si>
    <t>Р 1.6. Соблюдение сроков представления обоснований бюджетных ассигнований на очередной финансовый год и плановый период в департамент финансов</t>
  </si>
  <si>
    <t>Р 1.7. Полнота и соответствие утверждённым формам обоснований бюджетных ассигнований на очередной финансовый год и плановый период, представленных в департамент финансов</t>
  </si>
  <si>
    <t>Р 1.8. Соответствие данных обоснований бюджетных ассигнований на очередной финансовый год и плановый период доведённым департаментом финансов предельным объёмам бюджетных ассигнований</t>
  </si>
  <si>
    <t>Р 1.9. Качество планирования расходов: доля суммы изменений в сводную бюджетную роспись бюджета города за счет перераспределения ассигнований внутри ГАБС</t>
  </si>
  <si>
    <t xml:space="preserve">Р 1.10. Соблюдение сроков представления ГАБС фрагментов реестров расходных обязательств в департамент финансов </t>
  </si>
  <si>
    <t>Р 1.11. Определение объема финансового обеспечения выполнения муниципальных заданий на оказание муниципальными учреждениями муниципальных услуг (выполнение работ) на основе нормативных затрат</t>
  </si>
  <si>
    <t>Р 1.12. Осуществление контроля ГАБС за выполнением муниципальным бюджетным и (или) автономным учреждением муниципального задания</t>
  </si>
  <si>
    <t>Р 1.13. Изучение мнения населения о качестве оказания муниципальных услуг (выполнения работ) в соответствии с установленным порядком</t>
  </si>
  <si>
    <t>Р 1.14. Качество планирования расходов на предоставление субсидий подведомственным ГАБС муниципальным учреждениям на финансовое обеспечение муниципального задания на оказание муниципальных услуг (выполнение работ)</t>
  </si>
  <si>
    <t>Р 1.15. Качество планирования расходов на предоставление субсидий подведомственным ГАБС муниципальным учреждениям на иные цели</t>
  </si>
  <si>
    <t>Р 1.16. Обеспечение открытости информации о ГАБС в отчетном году</t>
  </si>
  <si>
    <t>1.17. Доля исполненных бюджетных ассигнований</t>
  </si>
  <si>
    <t>1.18. Равномерность расходов</t>
  </si>
  <si>
    <t xml:space="preserve">1.19. Соблюдение порядка составления и ведения кассового плана исполнения бюджета города </t>
  </si>
  <si>
    <t>1.20. Качество составления ГАБС прогнозов отдельных кассовых выплат по расходам</t>
  </si>
  <si>
    <t>1.21. Доля дебиторской задолженности по расходам в общем объеме расходов</t>
  </si>
  <si>
    <t>1.22. Доля кредиторской задолженности по расходам в общем объеме расходов</t>
  </si>
  <si>
    <t>1.23. Удельный вес муниципальных учреждений, выполнивших и перевыполнивших муниципальное задание, в общем количестве муниципальных учреждений, которым доведены муниципальные задания</t>
  </si>
  <si>
    <t>1.24. Динамика объема доходов муниципальных бюджетных и автономных учреждений, подведомственных ГАБС, от приносящей доход деятельности</t>
  </si>
  <si>
    <t xml:space="preserve">1.25.  Нарушение сроков доведения бюджетных ассигнований и (или) лимитов бюджетных обязательств до получателей средств бюджета </t>
  </si>
  <si>
    <t>1.26. Наличие предъявленных к оплате за счет средств местного бюджета судебных актов о возмещении ущерба в результате незаконных действий или бездействий ГАБС и (или) его должностных лиц</t>
  </si>
  <si>
    <t>1.27. Доля исполненных ГАБС исполнительных документов в общем объеме предъявленных к взысканию исполнительных документов</t>
  </si>
  <si>
    <t>1.28. Соблюдение сроков утверждения заказчиками планов-графиков закупок в Единой информационной системе в сфере закупок</t>
  </si>
  <si>
    <t>1.29. Соблюдение сроков предоставления на регистрацию принятых бюджетных обязательств по закупкам малого объема (до шестисот тысяч рублей) получателями бюджетных средств</t>
  </si>
  <si>
    <t>1.30. Наличие просроченной дебиторской задолженности по расходам</t>
  </si>
  <si>
    <t>1.31. Наличие просроченной кредиторской задолженности по расходам</t>
  </si>
  <si>
    <t>1.32. Эффективность управления кредиторской задолженностью по расчетам с поставщиками и подрядчиками муниципальными автономными, бюджетными учреждениями посредством субсидий на выполнение муниципального задания и на иные цели</t>
  </si>
  <si>
    <t>1.33. Эффективность управления дебиторской задолженностью по расчетам с поставщиками и подрядчиками муниципальными автономными, бюджетными учреждениями посредством субсидий на выполнение муниципального задания и на иные цели</t>
  </si>
  <si>
    <t>2. Качество управления доходами и источниками финансирования дефицита бюджета</t>
  </si>
  <si>
    <t>Р 2.1. Снижение уровня просроченной дебиторской задолженности по доходам бюджета города</t>
  </si>
  <si>
    <t xml:space="preserve">Р 2.2. Соблюдение сроков представления ГАБС в департамент финансов документов и материалов, необходимых для составления проекта бюджета города, в соответствии с утвержденным Графиком </t>
  </si>
  <si>
    <t xml:space="preserve">Р 2.3. Качество представления ГАБС в департамент финансов документов и материалов, необходимых для составления проекта бюджета города, в соответствии с утвержденным Графиком </t>
  </si>
  <si>
    <t xml:space="preserve">Р 2.4. Качество правовой базы ГАБС
</t>
  </si>
  <si>
    <t>Р 2.5. Качество планирования поступлений доходов ГАБС</t>
  </si>
  <si>
    <t>Р 2.6. Соблюдение порядка составления и ведения кассового плана исполнения бюджета города</t>
  </si>
  <si>
    <t>Р 2.7. Эффективность управления невыясненными поступлениями</t>
  </si>
  <si>
    <t>3. Качество ведения учета и составления бюджетной отчетности</t>
  </si>
  <si>
    <t xml:space="preserve">Р 3.1.  Соблюдение сроков формирования и представления в департамент финансов бюджетной отчётности об исполнении бюджета </t>
  </si>
  <si>
    <t xml:space="preserve">Р 3.2. Качество представленной бюджетной отчётности </t>
  </si>
  <si>
    <t xml:space="preserve">Р 3.3. Соблюдение сроков представления в департамент финансов информаций, отчетов, аналитических данных по вопросам планирования и исполнения бюджета города </t>
  </si>
  <si>
    <t>Р 3.4. Наличие ошибок, достоверность информаций, отчетов, аналитических данных по вопросам планирования и исполнения бюджета города, представленных в департамент финансов</t>
  </si>
  <si>
    <t>3.5. Объем незавершенного строительства</t>
  </si>
  <si>
    <t>4. Качество организации и осуществления внутреннего аудита</t>
  </si>
  <si>
    <t xml:space="preserve">Р 4.1.  Качество организации внутреннего финансового аудита </t>
  </si>
  <si>
    <t>5. Качество управления активами</t>
  </si>
  <si>
    <t>Р 5.1. Наличие выявленных в ходе инвентаризации недостач и хищений денежных средств и материальных ценностей</t>
  </si>
  <si>
    <t>Р 5.2. Наличие нарушений в части неэффективного использования муниципальной собственности, выявленных контрольно-счетной палатой города Югорска в ходе контрольных мероприятий</t>
  </si>
  <si>
    <t>оценка в баллах</t>
  </si>
  <si>
    <t>рейтинг</t>
  </si>
  <si>
    <t>значение показателя</t>
  </si>
  <si>
    <t>оценка</t>
  </si>
  <si>
    <t>ГАБС, не имеющие подведомственные муниципальные учреждения</t>
  </si>
  <si>
    <t>Средняя итоговая балльная оценка качества финансового менеджмента ГАБС (MR)</t>
  </si>
  <si>
    <t>ГАБС,  имеющие подведомственные муниципальные учреждения</t>
  </si>
  <si>
    <t xml:space="preserve">Дума города Югорска </t>
  </si>
  <si>
    <t>1.</t>
  </si>
  <si>
    <t>Департамент финансов администрации города Югорска</t>
  </si>
  <si>
    <t>Департамент жилищно - коммунального и строительного комплекса администрации города Югорска</t>
  </si>
  <si>
    <t>Администрация города Югорска</t>
  </si>
  <si>
    <t>Департамент муниципальной собственности и градостроительства администрации города Югорска</t>
  </si>
  <si>
    <t>Управление образования администрации города Югорска</t>
  </si>
  <si>
    <t>Управление культуры администрации города Югорска</t>
  </si>
  <si>
    <t>Управление социальной политики администрации города Югорска</t>
  </si>
  <si>
    <t>-</t>
  </si>
  <si>
    <t>х</t>
  </si>
  <si>
    <t xml:space="preserve">Приложение </t>
  </si>
  <si>
    <t>к Пояснительной записке к мониторингу</t>
  </si>
  <si>
    <t>качества финансового менеджмента по итогам за 2021 год</t>
  </si>
  <si>
    <t>Сводный отчет о результатах мониторинга качества финансовго менеджмента по итогам за 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</si>
</sst>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4" x14ac:knownFonts="1">
    <font>
      <sz val="11"/>
      <color theme="1"/>
      <name val="Calibri"/>
      <family val="2"/>
      <charset val="204"/>
      <scheme val="minor"/>
    </font>
    <font>
      <sz val="11"/>
      <name val="PT Astra Serif"/>
      <family val="1"/>
      <charset val="204"/>
    </font>
    <font>
      <sz val="11"/>
      <color theme="1"/>
      <name val="PT Astra Serif"/>
      <family val="1"/>
      <charset val="204"/>
    </font>
    <font>
      <sz val="11"/>
      <color rgb="FFFF0000"/>
      <name val="PT Astra Serif"/>
      <family val="1"/>
      <charset val="204"/>
    </font>
    <font>
      <b/>
      <sz val="11"/>
      <color theme="1"/>
      <name val="PT Astra Serif"/>
      <family val="1"/>
      <charset val="204"/>
    </font>
    <font>
      <b/>
      <sz val="11"/>
      <name val="PT Astra Serif"/>
      <family val="1"/>
      <charset val="204"/>
    </font>
    <font>
      <b/>
      <sz val="11"/>
      <color rgb="FFFF0000"/>
      <name val="PT Astra Serif"/>
      <family val="1"/>
      <charset val="204"/>
    </font>
    <font>
      <b/>
      <sz val="16"/>
      <color theme="1"/>
      <name val="PT Astra Serif"/>
      <family val="1"/>
      <charset val="204"/>
    </font>
    <font>
      <sz val="8"/>
      <name val="PT Astra Serif"/>
      <family val="1"/>
      <charset val="204"/>
    </font>
    <font>
      <sz val="8"/>
      <color theme="1"/>
      <name val="PT Astra Serif"/>
      <family val="1"/>
      <charset val="204"/>
    </font>
    <font>
      <b/>
      <sz val="8"/>
      <color theme="1"/>
      <name val="PT Astra Serif"/>
      <family val="1"/>
      <charset val="204"/>
    </font>
    <font>
      <b/>
      <sz val="8"/>
      <name val="PT Astra Serif"/>
      <family val="1"/>
      <charset val="204"/>
    </font>
    <font>
      <sz val="11"/>
      <color indexed="8"/>
      <name val="Calibri"/>
      <family val="2"/>
      <charset val="204"/>
    </font>
    <font>
      <sz val="10"/>
      <name val="PT Astra Serif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102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right"/>
    </xf>
    <xf numFmtId="0" fontId="2" fillId="0" borderId="0" xfId="0" applyFont="1" applyFill="1" applyAlignment="1"/>
    <xf numFmtId="0" fontId="3" fillId="0" borderId="0" xfId="0" applyFont="1" applyFill="1" applyAlignment="1"/>
    <xf numFmtId="0" fontId="1" fillId="0" borderId="0" xfId="0" applyFont="1" applyFill="1" applyAlignment="1"/>
    <xf numFmtId="0" fontId="4" fillId="0" borderId="0" xfId="0" applyFont="1" applyFill="1" applyAlignment="1"/>
    <xf numFmtId="0" fontId="5" fillId="0" borderId="0" xfId="0" applyFont="1" applyFill="1" applyAlignment="1"/>
    <xf numFmtId="0" fontId="2" fillId="0" borderId="0" xfId="0" applyFont="1" applyFill="1"/>
    <xf numFmtId="1" fontId="2" fillId="0" borderId="0" xfId="0" applyNumberFormat="1" applyFont="1" applyFill="1"/>
    <xf numFmtId="0" fontId="2" fillId="0" borderId="0" xfId="0" applyFont="1" applyFill="1" applyAlignment="1">
      <alignment horizontal="right"/>
    </xf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 wrapText="1"/>
    </xf>
    <xf numFmtId="1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top"/>
    </xf>
    <xf numFmtId="1" fontId="4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165" fontId="5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/>
    <xf numFmtId="164" fontId="3" fillId="0" borderId="0" xfId="0" applyNumberFormat="1" applyFont="1" applyFill="1"/>
    <xf numFmtId="164" fontId="1" fillId="0" borderId="0" xfId="0" applyNumberFormat="1" applyFont="1" applyFill="1"/>
    <xf numFmtId="164" fontId="4" fillId="0" borderId="0" xfId="0" applyNumberFormat="1" applyFont="1" applyFill="1"/>
    <xf numFmtId="164" fontId="5" fillId="0" borderId="0" xfId="0" applyNumberFormat="1" applyFont="1" applyFill="1"/>
    <xf numFmtId="0" fontId="2" fillId="0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165" fontId="2" fillId="0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1" fillId="2" borderId="0" xfId="0" applyFont="1" applyFill="1"/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center" wrapText="1"/>
    </xf>
    <xf numFmtId="165" fontId="2" fillId="3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right"/>
    </xf>
    <xf numFmtId="0" fontId="7" fillId="0" borderId="0" xfId="0" applyFont="1" applyFill="1" applyAlignment="1">
      <alignment horizontal="center"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B24"/>
  <sheetViews>
    <sheetView tabSelected="1" view="pageBreakPreview" topLeftCell="A13" zoomScaleNormal="42" zoomScaleSheetLayoutView="100" workbookViewId="0">
      <pane xSplit="1" activePane="topRight"/>
      <selection activeCell="A18" sqref="A18:XFD18"/>
      <selection pane="topRight" activeCell="C9" sqref="C9:C10"/>
    </sheetView>
  </sheetViews>
  <sheetFormatPr defaultColWidth="9.109375" defaultRowHeight="13.8" x14ac:dyDescent="0.25"/>
  <cols>
    <col min="1" max="1" width="3.88671875" style="1" customWidth="1"/>
    <col min="2" max="2" width="41" style="1" customWidth="1"/>
    <col min="3" max="3" width="10.109375" style="8" customWidth="1"/>
    <col min="4" max="4" width="9.33203125" style="9" customWidth="1"/>
    <col min="5" max="5" width="9.6640625" style="8" customWidth="1"/>
    <col min="6" max="6" width="9.33203125" style="9" customWidth="1"/>
    <col min="7" max="7" width="10.6640625" style="8" customWidth="1"/>
    <col min="8" max="8" width="9.109375" style="8" customWidth="1"/>
    <col min="9" max="9" width="9.44140625" style="8" customWidth="1"/>
    <col min="10" max="10" width="10.6640625" style="8" customWidth="1"/>
    <col min="11" max="11" width="9.5546875" style="8" customWidth="1"/>
    <col min="12" max="12" width="9" style="8" customWidth="1"/>
    <col min="13" max="13" width="11" style="8" customWidth="1"/>
    <col min="14" max="14" width="9.6640625" style="8" customWidth="1"/>
    <col min="15" max="15" width="8.5546875" style="8" customWidth="1"/>
    <col min="16" max="16" width="11.33203125" style="11" customWidth="1"/>
    <col min="17" max="17" width="8.6640625" style="11" customWidth="1"/>
    <col min="18" max="18" width="10" style="11" customWidth="1"/>
    <col min="19" max="20" width="11.6640625" style="11" customWidth="1"/>
    <col min="21" max="21" width="10.109375" style="11" customWidth="1"/>
    <col min="22" max="22" width="11.6640625" style="8" customWidth="1"/>
    <col min="23" max="23" width="8.6640625" style="8" customWidth="1"/>
    <col min="24" max="24" width="9.5546875" style="8" customWidth="1"/>
    <col min="25" max="25" width="11.109375" style="8" customWidth="1"/>
    <col min="26" max="26" width="9" style="8" customWidth="1"/>
    <col min="27" max="27" width="9.33203125" style="8" customWidth="1"/>
    <col min="28" max="28" width="11.44140625" style="8" customWidth="1"/>
    <col min="29" max="29" width="12.109375" style="8" customWidth="1"/>
    <col min="30" max="30" width="9.44140625" style="8" customWidth="1"/>
    <col min="31" max="31" width="12.33203125" style="8" customWidth="1"/>
    <col min="32" max="32" width="10.88671875" style="8" customWidth="1"/>
    <col min="33" max="33" width="8.44140625" style="8" customWidth="1"/>
    <col min="34" max="34" width="11.6640625" style="11" customWidth="1"/>
    <col min="35" max="35" width="8.44140625" style="11" customWidth="1"/>
    <col min="36" max="36" width="8.109375" style="11" customWidth="1"/>
    <col min="37" max="37" width="11.6640625" style="11" customWidth="1"/>
    <col min="38" max="38" width="9.33203125" style="11" customWidth="1"/>
    <col min="39" max="39" width="10.109375" style="11" customWidth="1"/>
    <col min="40" max="40" width="11.6640625" style="11" customWidth="1"/>
    <col min="41" max="41" width="10.109375" style="11" customWidth="1"/>
    <col min="42" max="42" width="8.6640625" style="11" customWidth="1"/>
    <col min="43" max="43" width="12.109375" style="1" customWidth="1"/>
    <col min="44" max="44" width="10.44140625" style="1" customWidth="1"/>
    <col min="45" max="45" width="8" style="1" customWidth="1"/>
    <col min="46" max="46" width="11.5546875" style="11" customWidth="1"/>
    <col min="47" max="47" width="10.6640625" style="11" customWidth="1"/>
    <col min="48" max="48" width="10" style="11" customWidth="1"/>
    <col min="49" max="51" width="11.6640625" style="11" customWidth="1"/>
    <col min="52" max="52" width="14.6640625" style="11" customWidth="1"/>
    <col min="53" max="53" width="9.33203125" style="11" customWidth="1"/>
    <col min="54" max="54" width="9.44140625" style="11" customWidth="1"/>
    <col min="55" max="55" width="12.33203125" style="11" customWidth="1"/>
    <col min="56" max="56" width="10.5546875" style="11" customWidth="1"/>
    <col min="57" max="57" width="8.6640625" style="11" customWidth="1"/>
    <col min="58" max="58" width="13.109375" style="8" customWidth="1"/>
    <col min="59" max="59" width="9" style="8" customWidth="1"/>
    <col min="60" max="60" width="9.5546875" style="8" customWidth="1"/>
    <col min="61" max="61" width="11.5546875" style="11" customWidth="1"/>
    <col min="62" max="62" width="8.6640625" style="11" customWidth="1"/>
    <col min="63" max="63" width="8.33203125" style="11" customWidth="1"/>
    <col min="64" max="64" width="11.33203125" style="11" customWidth="1"/>
    <col min="65" max="65" width="9" style="11" customWidth="1"/>
    <col min="66" max="66" width="8.88671875" style="11" customWidth="1"/>
    <col min="67" max="67" width="12" style="8" customWidth="1"/>
    <col min="68" max="69" width="9.33203125" style="8" customWidth="1"/>
    <col min="70" max="70" width="10.88671875" style="8" customWidth="1"/>
    <col min="71" max="72" width="9.33203125" style="8" customWidth="1"/>
    <col min="73" max="73" width="10.6640625" style="8" customWidth="1"/>
    <col min="74" max="74" width="10.44140625" style="8" customWidth="1"/>
    <col min="75" max="75" width="9.33203125" style="8" customWidth="1"/>
    <col min="76" max="76" width="11.33203125" style="8" customWidth="1"/>
    <col min="77" max="78" width="9.33203125" style="8" customWidth="1"/>
    <col min="79" max="79" width="10.5546875" style="8" customWidth="1"/>
    <col min="80" max="81" width="9.33203125" style="8" customWidth="1"/>
    <col min="82" max="82" width="11.6640625" style="8" customWidth="1"/>
    <col min="83" max="84" width="9.33203125" style="8" customWidth="1"/>
    <col min="85" max="85" width="11.33203125" style="8" customWidth="1"/>
    <col min="86" max="87" width="9.33203125" style="8" customWidth="1"/>
    <col min="88" max="88" width="11.33203125" style="8" customWidth="1"/>
    <col min="89" max="90" width="9.33203125" style="8" customWidth="1"/>
    <col min="91" max="91" width="11.6640625" style="1" customWidth="1"/>
    <col min="92" max="93" width="9.33203125" style="1" customWidth="1"/>
    <col min="94" max="94" width="11.33203125" style="8" customWidth="1"/>
    <col min="95" max="95" width="9.33203125" style="8" customWidth="1"/>
    <col min="96" max="96" width="11.33203125" style="8" customWidth="1"/>
    <col min="97" max="97" width="12.109375" style="8" customWidth="1"/>
    <col min="98" max="98" width="9.33203125" style="8" customWidth="1"/>
    <col min="99" max="99" width="12.44140625" style="8" customWidth="1"/>
    <col min="100" max="100" width="11.6640625" style="8" customWidth="1"/>
    <col min="101" max="102" width="9.33203125" style="8" customWidth="1"/>
    <col min="103" max="103" width="11" style="8" customWidth="1"/>
    <col min="104" max="105" width="9.33203125" style="8" customWidth="1"/>
    <col min="106" max="106" width="8.88671875" style="8" customWidth="1"/>
    <col min="107" max="107" width="12.109375" style="8" customWidth="1"/>
    <col min="108" max="108" width="12" style="8" customWidth="1"/>
    <col min="109" max="109" width="12.109375" style="8" customWidth="1"/>
    <col min="110" max="110" width="12.77734375" style="1" customWidth="1"/>
    <col min="111" max="111" width="12" style="1" customWidth="1"/>
    <col min="112" max="112" width="11.5546875" style="1" customWidth="1"/>
    <col min="113" max="113" width="12.33203125" style="1" customWidth="1"/>
    <col min="114" max="114" width="10.109375" style="1" customWidth="1"/>
    <col min="115" max="115" width="10" style="1" customWidth="1"/>
    <col min="116" max="116" width="15.6640625" style="1" customWidth="1"/>
    <col min="117" max="117" width="11.44140625" style="1" customWidth="1"/>
    <col min="118" max="118" width="9.6640625" style="1" customWidth="1"/>
    <col min="119" max="119" width="11.6640625" style="11" customWidth="1"/>
    <col min="120" max="120" width="12.44140625" style="1" customWidth="1"/>
    <col min="121" max="121" width="13.109375" style="1" customWidth="1"/>
    <col min="122" max="122" width="11.6640625" style="1" customWidth="1"/>
    <col min="123" max="123" width="13.33203125" style="8" customWidth="1"/>
    <col min="124" max="125" width="13.109375" style="8" customWidth="1"/>
    <col min="126" max="126" width="11.109375" style="8" customWidth="1"/>
    <col min="127" max="127" width="11.5546875" style="8" customWidth="1"/>
    <col min="128" max="128" width="13.33203125" style="8" customWidth="1"/>
    <col min="129" max="129" width="9.6640625" style="12" customWidth="1"/>
    <col min="130" max="130" width="10.6640625" style="12" customWidth="1"/>
    <col min="131" max="131" width="10" style="8" customWidth="1"/>
    <col min="132" max="132" width="11.5546875" style="8" customWidth="1"/>
    <col min="133" max="133" width="14.33203125" style="8" customWidth="1"/>
    <col min="134" max="134" width="10.88671875" style="8" customWidth="1"/>
    <col min="135" max="135" width="10.6640625" style="8" customWidth="1"/>
    <col min="136" max="136" width="11.44140625" style="11" customWidth="1"/>
    <col min="137" max="137" width="10.6640625" style="11" customWidth="1"/>
    <col min="138" max="138" width="12.5546875" style="11" customWidth="1"/>
    <col min="139" max="139" width="12.33203125" style="11" customWidth="1"/>
    <col min="140" max="140" width="8.6640625" style="11" customWidth="1"/>
    <col min="141" max="141" width="11.109375" style="11" customWidth="1"/>
    <col min="142" max="142" width="12" style="1" customWidth="1"/>
    <col min="143" max="143" width="10.5546875" style="1" customWidth="1"/>
    <col min="144" max="144" width="11.33203125" style="1" customWidth="1"/>
    <col min="145" max="145" width="11.6640625" style="1" customWidth="1"/>
    <col min="146" max="146" width="9.6640625" style="13" customWidth="1"/>
    <col min="147" max="147" width="9.5546875" style="13" customWidth="1"/>
    <col min="148" max="148" width="9.88671875" style="1" customWidth="1"/>
    <col min="149" max="149" width="8.33203125" style="1" customWidth="1"/>
    <col min="150" max="151" width="11.109375" style="8" customWidth="1"/>
    <col min="152" max="152" width="10.5546875" style="8" customWidth="1"/>
    <col min="153" max="154" width="11.109375" style="8" customWidth="1"/>
    <col min="155" max="155" width="11.5546875" style="8" customWidth="1"/>
    <col min="156" max="156" width="9.109375" style="8" customWidth="1"/>
    <col min="157" max="157" width="14.33203125" style="8" customWidth="1"/>
    <col min="158" max="158" width="11.5546875" style="8" customWidth="1"/>
    <col min="159" max="16384" width="9.109375" style="1"/>
  </cols>
  <sheetData>
    <row r="1" spans="1:158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4"/>
      <c r="S1" s="4"/>
      <c r="T1" s="4"/>
      <c r="U1" s="4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4"/>
      <c r="AI1" s="4"/>
      <c r="AJ1" s="4"/>
      <c r="AK1" s="4"/>
      <c r="AL1" s="4"/>
      <c r="AM1" s="4"/>
      <c r="AN1" s="4"/>
      <c r="AO1" s="4"/>
      <c r="AP1" s="4"/>
      <c r="AQ1" s="5"/>
      <c r="AR1" s="5"/>
      <c r="AS1" s="5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3"/>
      <c r="BG1" s="3"/>
      <c r="BH1" s="3"/>
      <c r="BI1" s="4"/>
      <c r="BJ1" s="4"/>
      <c r="BK1" s="4"/>
      <c r="BL1" s="4"/>
      <c r="BM1" s="4"/>
      <c r="BN1" s="4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5"/>
      <c r="CN1" s="5"/>
      <c r="CO1" s="5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5"/>
      <c r="DG1" s="5"/>
      <c r="DH1" s="5"/>
      <c r="DI1" s="5"/>
      <c r="DJ1" s="5"/>
      <c r="DK1" s="5"/>
      <c r="DL1" s="5"/>
      <c r="DM1" s="5"/>
      <c r="DN1" s="5"/>
      <c r="DO1" s="4"/>
      <c r="DP1" s="5"/>
      <c r="DQ1" s="5"/>
      <c r="DR1" s="5"/>
      <c r="DS1" s="3"/>
      <c r="DT1" s="3"/>
      <c r="DU1" s="3"/>
      <c r="DV1" s="3"/>
      <c r="DW1" s="3"/>
      <c r="DX1" s="3"/>
      <c r="DY1" s="6"/>
      <c r="DZ1" s="6"/>
      <c r="EA1" s="3"/>
      <c r="EB1" s="3"/>
      <c r="EC1" s="3"/>
      <c r="ED1" s="3"/>
      <c r="EE1" s="3"/>
      <c r="EF1" s="4"/>
      <c r="EG1" s="4"/>
      <c r="EH1" s="4"/>
      <c r="EI1" s="4"/>
      <c r="EJ1" s="4"/>
      <c r="EK1" s="4"/>
      <c r="EL1" s="5"/>
      <c r="EM1" s="5"/>
      <c r="EN1" s="5"/>
      <c r="EO1" s="5"/>
      <c r="EP1" s="7"/>
      <c r="EQ1" s="7"/>
      <c r="ER1" s="5"/>
      <c r="ES1" s="5"/>
      <c r="ET1" s="3"/>
      <c r="EU1" s="3"/>
      <c r="EV1" s="3"/>
      <c r="EW1" s="3"/>
      <c r="EX1" s="3"/>
      <c r="EY1" s="3"/>
      <c r="EZ1" s="3"/>
      <c r="FA1" s="3"/>
      <c r="FB1" s="3"/>
    </row>
    <row r="2" spans="1:158" x14ac:dyDescent="0.25">
      <c r="H2" s="10"/>
      <c r="I2" s="10"/>
      <c r="J2" s="10"/>
      <c r="K2" s="10"/>
      <c r="L2" s="10"/>
    </row>
    <row r="3" spans="1:158" ht="25.5" customHeight="1" x14ac:dyDescent="0.25">
      <c r="B3" s="7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58" x14ac:dyDescent="0.25">
      <c r="B4" s="7"/>
      <c r="C4" s="14"/>
      <c r="D4" s="14"/>
      <c r="E4" s="14"/>
      <c r="F4" s="14"/>
      <c r="G4" s="14"/>
      <c r="H4" s="14"/>
      <c r="I4" s="14"/>
      <c r="J4" s="14"/>
      <c r="K4" s="14"/>
      <c r="L4" s="14"/>
      <c r="W4" s="90" t="s">
        <v>75</v>
      </c>
      <c r="X4" s="90"/>
      <c r="Y4" s="90"/>
    </row>
    <row r="5" spans="1:158" x14ac:dyDescent="0.25">
      <c r="B5" s="7"/>
      <c r="C5" s="14"/>
      <c r="D5" s="14"/>
      <c r="E5" s="14"/>
      <c r="F5" s="14"/>
      <c r="G5" s="14"/>
      <c r="H5" s="14"/>
      <c r="I5" s="14"/>
      <c r="J5" s="14"/>
      <c r="K5" s="14"/>
      <c r="L5" s="14"/>
      <c r="V5" s="90" t="s">
        <v>76</v>
      </c>
      <c r="W5" s="90"/>
      <c r="X5" s="90"/>
      <c r="Y5" s="90"/>
    </row>
    <row r="6" spans="1:158" x14ac:dyDescent="0.25">
      <c r="B6" s="7"/>
      <c r="C6" s="14"/>
      <c r="D6" s="14"/>
      <c r="E6" s="14"/>
      <c r="F6" s="14"/>
      <c r="G6" s="14"/>
      <c r="H6" s="14"/>
      <c r="I6" s="14"/>
      <c r="J6" s="14"/>
      <c r="K6" s="14"/>
      <c r="L6" s="14"/>
      <c r="V6" s="90" t="s">
        <v>77</v>
      </c>
      <c r="W6" s="90"/>
      <c r="X6" s="90"/>
      <c r="Y6" s="90"/>
    </row>
    <row r="7" spans="1:158" ht="29.25" customHeight="1" x14ac:dyDescent="0.35">
      <c r="B7" s="91" t="s">
        <v>78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</row>
    <row r="8" spans="1:158" x14ac:dyDescent="0.25">
      <c r="S8" s="8"/>
      <c r="T8" s="8"/>
      <c r="U8" s="8"/>
      <c r="AT8" s="8"/>
      <c r="AU8" s="8"/>
      <c r="AV8" s="8"/>
      <c r="DO8" s="1"/>
    </row>
    <row r="9" spans="1:158" ht="171" customHeight="1" x14ac:dyDescent="0.25">
      <c r="A9" s="83" t="s">
        <v>0</v>
      </c>
      <c r="B9" s="83" t="s">
        <v>1</v>
      </c>
      <c r="C9" s="84" t="s">
        <v>2</v>
      </c>
      <c r="D9" s="85" t="s">
        <v>3</v>
      </c>
      <c r="E9" s="86" t="s">
        <v>4</v>
      </c>
      <c r="F9" s="87"/>
      <c r="G9" s="88" t="s">
        <v>5</v>
      </c>
      <c r="H9" s="88"/>
      <c r="I9" s="88"/>
      <c r="J9" s="88" t="s">
        <v>6</v>
      </c>
      <c r="K9" s="88"/>
      <c r="L9" s="88"/>
      <c r="M9" s="88" t="s">
        <v>7</v>
      </c>
      <c r="N9" s="88"/>
      <c r="O9" s="88"/>
      <c r="P9" s="88" t="s">
        <v>8</v>
      </c>
      <c r="Q9" s="88"/>
      <c r="R9" s="88"/>
      <c r="S9" s="88" t="s">
        <v>9</v>
      </c>
      <c r="T9" s="88"/>
      <c r="U9" s="88"/>
      <c r="V9" s="88" t="s">
        <v>10</v>
      </c>
      <c r="W9" s="88"/>
      <c r="X9" s="88"/>
      <c r="Y9" s="88" t="s">
        <v>11</v>
      </c>
      <c r="Z9" s="88"/>
      <c r="AA9" s="88"/>
      <c r="AB9" s="88" t="s">
        <v>12</v>
      </c>
      <c r="AC9" s="88"/>
      <c r="AD9" s="88"/>
      <c r="AE9" s="88" t="s">
        <v>13</v>
      </c>
      <c r="AF9" s="88"/>
      <c r="AG9" s="88"/>
      <c r="AH9" s="92" t="s">
        <v>14</v>
      </c>
      <c r="AI9" s="92"/>
      <c r="AJ9" s="92"/>
      <c r="AK9" s="88" t="s">
        <v>15</v>
      </c>
      <c r="AL9" s="88"/>
      <c r="AM9" s="88"/>
      <c r="AN9" s="92" t="s">
        <v>16</v>
      </c>
      <c r="AO9" s="92"/>
      <c r="AP9" s="92"/>
      <c r="AQ9" s="92" t="s">
        <v>17</v>
      </c>
      <c r="AR9" s="92"/>
      <c r="AS9" s="92"/>
      <c r="AT9" s="93" t="s">
        <v>18</v>
      </c>
      <c r="AU9" s="94"/>
      <c r="AV9" s="95"/>
      <c r="AW9" s="93" t="s">
        <v>19</v>
      </c>
      <c r="AX9" s="94"/>
      <c r="AY9" s="95"/>
      <c r="AZ9" s="93" t="s">
        <v>20</v>
      </c>
      <c r="BA9" s="94"/>
      <c r="BB9" s="95"/>
      <c r="BC9" s="88" t="s">
        <v>21</v>
      </c>
      <c r="BD9" s="88"/>
      <c r="BE9" s="88"/>
      <c r="BF9" s="88" t="s">
        <v>22</v>
      </c>
      <c r="BG9" s="88"/>
      <c r="BH9" s="88"/>
      <c r="BI9" s="88" t="s">
        <v>23</v>
      </c>
      <c r="BJ9" s="88"/>
      <c r="BK9" s="88"/>
      <c r="BL9" s="88" t="s">
        <v>24</v>
      </c>
      <c r="BM9" s="88"/>
      <c r="BN9" s="88"/>
      <c r="BO9" s="88" t="s">
        <v>25</v>
      </c>
      <c r="BP9" s="88"/>
      <c r="BQ9" s="88"/>
      <c r="BR9" s="88" t="s">
        <v>26</v>
      </c>
      <c r="BS9" s="88"/>
      <c r="BT9" s="88"/>
      <c r="BU9" s="88" t="s">
        <v>27</v>
      </c>
      <c r="BV9" s="88"/>
      <c r="BW9" s="88"/>
      <c r="BX9" s="88" t="s">
        <v>28</v>
      </c>
      <c r="BY9" s="88"/>
      <c r="BZ9" s="88"/>
      <c r="CA9" s="93" t="s">
        <v>29</v>
      </c>
      <c r="CB9" s="94"/>
      <c r="CC9" s="95"/>
      <c r="CD9" s="93" t="s">
        <v>30</v>
      </c>
      <c r="CE9" s="94"/>
      <c r="CF9" s="95"/>
      <c r="CG9" s="93" t="s">
        <v>31</v>
      </c>
      <c r="CH9" s="94"/>
      <c r="CI9" s="95"/>
      <c r="CJ9" s="93" t="s">
        <v>32</v>
      </c>
      <c r="CK9" s="94"/>
      <c r="CL9" s="95"/>
      <c r="CM9" s="92" t="s">
        <v>33</v>
      </c>
      <c r="CN9" s="92"/>
      <c r="CO9" s="92"/>
      <c r="CP9" s="88" t="s">
        <v>34</v>
      </c>
      <c r="CQ9" s="88"/>
      <c r="CR9" s="88"/>
      <c r="CS9" s="88" t="s">
        <v>35</v>
      </c>
      <c r="CT9" s="88"/>
      <c r="CU9" s="88"/>
      <c r="CV9" s="93" t="s">
        <v>36</v>
      </c>
      <c r="CW9" s="94"/>
      <c r="CX9" s="95"/>
      <c r="CY9" s="93" t="s">
        <v>37</v>
      </c>
      <c r="CZ9" s="94"/>
      <c r="DA9" s="95"/>
      <c r="DB9" s="86" t="s">
        <v>38</v>
      </c>
      <c r="DC9" s="87"/>
      <c r="DD9" s="93" t="s">
        <v>39</v>
      </c>
      <c r="DE9" s="94"/>
      <c r="DF9" s="95"/>
      <c r="DG9" s="93" t="s">
        <v>40</v>
      </c>
      <c r="DH9" s="94"/>
      <c r="DI9" s="95"/>
      <c r="DJ9" s="93" t="s">
        <v>41</v>
      </c>
      <c r="DK9" s="94"/>
      <c r="DL9" s="95"/>
      <c r="DM9" s="93" t="s">
        <v>42</v>
      </c>
      <c r="DN9" s="94"/>
      <c r="DO9" s="95"/>
      <c r="DP9" s="98" t="s">
        <v>43</v>
      </c>
      <c r="DQ9" s="99"/>
      <c r="DR9" s="100"/>
      <c r="DS9" s="93" t="s">
        <v>44</v>
      </c>
      <c r="DT9" s="94"/>
      <c r="DU9" s="95"/>
      <c r="DV9" s="94" t="s">
        <v>45</v>
      </c>
      <c r="DW9" s="94"/>
      <c r="DX9" s="95"/>
      <c r="DY9" s="96" t="s">
        <v>46</v>
      </c>
      <c r="DZ9" s="97"/>
      <c r="EA9" s="98" t="s">
        <v>47</v>
      </c>
      <c r="EB9" s="99"/>
      <c r="EC9" s="100"/>
      <c r="ED9" s="98" t="s">
        <v>48</v>
      </c>
      <c r="EE9" s="99"/>
      <c r="EF9" s="100"/>
      <c r="EG9" s="98" t="s">
        <v>49</v>
      </c>
      <c r="EH9" s="99"/>
      <c r="EI9" s="100"/>
      <c r="EJ9" s="93" t="s">
        <v>50</v>
      </c>
      <c r="EK9" s="94"/>
      <c r="EL9" s="95"/>
      <c r="EM9" s="93" t="s">
        <v>51</v>
      </c>
      <c r="EN9" s="94"/>
      <c r="EO9" s="95"/>
      <c r="EP9" s="86" t="s">
        <v>52</v>
      </c>
      <c r="EQ9" s="101"/>
      <c r="ER9" s="93" t="s">
        <v>53</v>
      </c>
      <c r="ES9" s="94"/>
      <c r="ET9" s="95"/>
      <c r="EU9" s="86" t="s">
        <v>54</v>
      </c>
      <c r="EV9" s="101"/>
      <c r="EW9" s="93" t="s">
        <v>55</v>
      </c>
      <c r="EX9" s="94"/>
      <c r="EY9" s="95"/>
      <c r="EZ9" s="93" t="s">
        <v>56</v>
      </c>
      <c r="FA9" s="94"/>
      <c r="FB9" s="95"/>
    </row>
    <row r="10" spans="1:158" ht="82.2" customHeight="1" x14ac:dyDescent="0.25">
      <c r="A10" s="83"/>
      <c r="B10" s="83"/>
      <c r="C10" s="84"/>
      <c r="D10" s="85"/>
      <c r="E10" s="15" t="s">
        <v>57</v>
      </c>
      <c r="F10" s="16" t="s">
        <v>58</v>
      </c>
      <c r="G10" s="17" t="s">
        <v>59</v>
      </c>
      <c r="H10" s="17" t="s">
        <v>57</v>
      </c>
      <c r="I10" s="17" t="s">
        <v>58</v>
      </c>
      <c r="J10" s="17" t="s">
        <v>59</v>
      </c>
      <c r="K10" s="17" t="s">
        <v>57</v>
      </c>
      <c r="L10" s="17" t="s">
        <v>58</v>
      </c>
      <c r="M10" s="17" t="s">
        <v>59</v>
      </c>
      <c r="N10" s="17" t="s">
        <v>57</v>
      </c>
      <c r="O10" s="17" t="s">
        <v>58</v>
      </c>
      <c r="P10" s="17" t="s">
        <v>59</v>
      </c>
      <c r="Q10" s="17" t="s">
        <v>57</v>
      </c>
      <c r="R10" s="17" t="s">
        <v>58</v>
      </c>
      <c r="S10" s="17" t="s">
        <v>59</v>
      </c>
      <c r="T10" s="17" t="s">
        <v>57</v>
      </c>
      <c r="U10" s="17" t="s">
        <v>58</v>
      </c>
      <c r="V10" s="17" t="s">
        <v>59</v>
      </c>
      <c r="W10" s="17" t="s">
        <v>57</v>
      </c>
      <c r="X10" s="17" t="s">
        <v>58</v>
      </c>
      <c r="Y10" s="17" t="s">
        <v>59</v>
      </c>
      <c r="Z10" s="17" t="s">
        <v>57</v>
      </c>
      <c r="AA10" s="17" t="s">
        <v>58</v>
      </c>
      <c r="AB10" s="17" t="s">
        <v>59</v>
      </c>
      <c r="AC10" s="17" t="s">
        <v>57</v>
      </c>
      <c r="AD10" s="17" t="s">
        <v>58</v>
      </c>
      <c r="AE10" s="17" t="s">
        <v>59</v>
      </c>
      <c r="AF10" s="17" t="s">
        <v>57</v>
      </c>
      <c r="AG10" s="17" t="s">
        <v>58</v>
      </c>
      <c r="AH10" s="18" t="s">
        <v>59</v>
      </c>
      <c r="AI10" s="18" t="s">
        <v>57</v>
      </c>
      <c r="AJ10" s="18" t="s">
        <v>58</v>
      </c>
      <c r="AK10" s="17" t="s">
        <v>59</v>
      </c>
      <c r="AL10" s="17" t="s">
        <v>57</v>
      </c>
      <c r="AM10" s="17" t="s">
        <v>58</v>
      </c>
      <c r="AN10" s="18" t="s">
        <v>59</v>
      </c>
      <c r="AO10" s="18" t="s">
        <v>57</v>
      </c>
      <c r="AP10" s="18" t="s">
        <v>58</v>
      </c>
      <c r="AQ10" s="18" t="s">
        <v>59</v>
      </c>
      <c r="AR10" s="18" t="s">
        <v>57</v>
      </c>
      <c r="AS10" s="18" t="s">
        <v>58</v>
      </c>
      <c r="AT10" s="17" t="s">
        <v>59</v>
      </c>
      <c r="AU10" s="17" t="s">
        <v>57</v>
      </c>
      <c r="AV10" s="17" t="s">
        <v>58</v>
      </c>
      <c r="AW10" s="17" t="s">
        <v>59</v>
      </c>
      <c r="AX10" s="17" t="s">
        <v>57</v>
      </c>
      <c r="AY10" s="17" t="s">
        <v>58</v>
      </c>
      <c r="AZ10" s="17" t="s">
        <v>59</v>
      </c>
      <c r="BA10" s="17" t="s">
        <v>57</v>
      </c>
      <c r="BB10" s="17" t="s">
        <v>58</v>
      </c>
      <c r="BC10" s="17" t="s">
        <v>59</v>
      </c>
      <c r="BD10" s="17" t="s">
        <v>57</v>
      </c>
      <c r="BE10" s="17" t="s">
        <v>58</v>
      </c>
      <c r="BF10" s="17" t="s">
        <v>59</v>
      </c>
      <c r="BG10" s="17" t="s">
        <v>57</v>
      </c>
      <c r="BH10" s="17" t="s">
        <v>58</v>
      </c>
      <c r="BI10" s="17" t="s">
        <v>59</v>
      </c>
      <c r="BJ10" s="17" t="s">
        <v>60</v>
      </c>
      <c r="BK10" s="17" t="s">
        <v>58</v>
      </c>
      <c r="BL10" s="17" t="s">
        <v>59</v>
      </c>
      <c r="BM10" s="17" t="s">
        <v>57</v>
      </c>
      <c r="BN10" s="17" t="s">
        <v>58</v>
      </c>
      <c r="BO10" s="17" t="s">
        <v>59</v>
      </c>
      <c r="BP10" s="17" t="s">
        <v>57</v>
      </c>
      <c r="BQ10" s="17" t="s">
        <v>58</v>
      </c>
      <c r="BR10" s="17" t="s">
        <v>59</v>
      </c>
      <c r="BS10" s="17" t="s">
        <v>57</v>
      </c>
      <c r="BT10" s="17" t="s">
        <v>58</v>
      </c>
      <c r="BU10" s="17" t="s">
        <v>59</v>
      </c>
      <c r="BV10" s="17" t="s">
        <v>57</v>
      </c>
      <c r="BW10" s="17" t="s">
        <v>58</v>
      </c>
      <c r="BX10" s="17" t="s">
        <v>59</v>
      </c>
      <c r="BY10" s="17" t="s">
        <v>57</v>
      </c>
      <c r="BZ10" s="17" t="s">
        <v>58</v>
      </c>
      <c r="CA10" s="17" t="s">
        <v>59</v>
      </c>
      <c r="CB10" s="17" t="s">
        <v>57</v>
      </c>
      <c r="CC10" s="17" t="s">
        <v>58</v>
      </c>
      <c r="CD10" s="17" t="s">
        <v>59</v>
      </c>
      <c r="CE10" s="17" t="s">
        <v>57</v>
      </c>
      <c r="CF10" s="17" t="s">
        <v>58</v>
      </c>
      <c r="CG10" s="17" t="s">
        <v>59</v>
      </c>
      <c r="CH10" s="17" t="s">
        <v>57</v>
      </c>
      <c r="CI10" s="17" t="s">
        <v>58</v>
      </c>
      <c r="CJ10" s="17" t="s">
        <v>59</v>
      </c>
      <c r="CK10" s="17" t="s">
        <v>57</v>
      </c>
      <c r="CL10" s="17" t="s">
        <v>58</v>
      </c>
      <c r="CM10" s="18" t="s">
        <v>59</v>
      </c>
      <c r="CN10" s="18" t="s">
        <v>57</v>
      </c>
      <c r="CO10" s="18" t="s">
        <v>58</v>
      </c>
      <c r="CP10" s="17" t="s">
        <v>59</v>
      </c>
      <c r="CQ10" s="17" t="s">
        <v>57</v>
      </c>
      <c r="CR10" s="17" t="s">
        <v>58</v>
      </c>
      <c r="CS10" s="17" t="s">
        <v>59</v>
      </c>
      <c r="CT10" s="17" t="s">
        <v>57</v>
      </c>
      <c r="CU10" s="17" t="s">
        <v>58</v>
      </c>
      <c r="CV10" s="17" t="s">
        <v>59</v>
      </c>
      <c r="CW10" s="17" t="s">
        <v>57</v>
      </c>
      <c r="CX10" s="17" t="s">
        <v>58</v>
      </c>
      <c r="CY10" s="17" t="s">
        <v>59</v>
      </c>
      <c r="CZ10" s="17" t="s">
        <v>57</v>
      </c>
      <c r="DA10" s="17" t="s">
        <v>58</v>
      </c>
      <c r="DB10" s="45" t="s">
        <v>57</v>
      </c>
      <c r="DC10" s="46" t="s">
        <v>58</v>
      </c>
      <c r="DD10" s="17" t="s">
        <v>59</v>
      </c>
      <c r="DE10" s="17" t="s">
        <v>57</v>
      </c>
      <c r="DF10" s="17" t="s">
        <v>58</v>
      </c>
      <c r="DG10" s="17" t="s">
        <v>59</v>
      </c>
      <c r="DH10" s="17" t="s">
        <v>57</v>
      </c>
      <c r="DI10" s="17" t="s">
        <v>58</v>
      </c>
      <c r="DJ10" s="17" t="s">
        <v>59</v>
      </c>
      <c r="DK10" s="17" t="s">
        <v>57</v>
      </c>
      <c r="DL10" s="17" t="s">
        <v>58</v>
      </c>
      <c r="DM10" s="17" t="s">
        <v>59</v>
      </c>
      <c r="DN10" s="17" t="s">
        <v>57</v>
      </c>
      <c r="DO10" s="17" t="s">
        <v>58</v>
      </c>
      <c r="DP10" s="70" t="s">
        <v>59</v>
      </c>
      <c r="DQ10" s="70" t="s">
        <v>57</v>
      </c>
      <c r="DR10" s="70" t="s">
        <v>58</v>
      </c>
      <c r="DS10" s="17" t="s">
        <v>59</v>
      </c>
      <c r="DT10" s="17" t="s">
        <v>57</v>
      </c>
      <c r="DU10" s="17" t="s">
        <v>58</v>
      </c>
      <c r="DV10" s="17" t="s">
        <v>59</v>
      </c>
      <c r="DW10" s="17" t="s">
        <v>57</v>
      </c>
      <c r="DX10" s="17" t="s">
        <v>58</v>
      </c>
      <c r="DY10" s="15" t="s">
        <v>57</v>
      </c>
      <c r="DZ10" s="15" t="s">
        <v>58</v>
      </c>
      <c r="EA10" s="17" t="s">
        <v>59</v>
      </c>
      <c r="EB10" s="17" t="s">
        <v>57</v>
      </c>
      <c r="EC10" s="17" t="s">
        <v>58</v>
      </c>
      <c r="ED10" s="17" t="s">
        <v>59</v>
      </c>
      <c r="EE10" s="17" t="s">
        <v>57</v>
      </c>
      <c r="EF10" s="17" t="s">
        <v>58</v>
      </c>
      <c r="EG10" s="17" t="s">
        <v>59</v>
      </c>
      <c r="EH10" s="17" t="s">
        <v>57</v>
      </c>
      <c r="EI10" s="17" t="s">
        <v>58</v>
      </c>
      <c r="EJ10" s="17" t="s">
        <v>59</v>
      </c>
      <c r="EK10" s="17" t="s">
        <v>57</v>
      </c>
      <c r="EL10" s="17" t="s">
        <v>58</v>
      </c>
      <c r="EM10" s="17" t="s">
        <v>59</v>
      </c>
      <c r="EN10" s="17" t="s">
        <v>57</v>
      </c>
      <c r="EO10" s="17" t="s">
        <v>58</v>
      </c>
      <c r="EP10" s="19" t="s">
        <v>57</v>
      </c>
      <c r="EQ10" s="19" t="s">
        <v>58</v>
      </c>
      <c r="ER10" s="17" t="s">
        <v>59</v>
      </c>
      <c r="ES10" s="17" t="s">
        <v>57</v>
      </c>
      <c r="ET10" s="17" t="s">
        <v>58</v>
      </c>
      <c r="EU10" s="19" t="s">
        <v>57</v>
      </c>
      <c r="EV10" s="19" t="s">
        <v>58</v>
      </c>
      <c r="EW10" s="17" t="s">
        <v>59</v>
      </c>
      <c r="EX10" s="17" t="s">
        <v>57</v>
      </c>
      <c r="EY10" s="17" t="s">
        <v>58</v>
      </c>
      <c r="EZ10" s="17" t="s">
        <v>59</v>
      </c>
      <c r="FA10" s="17" t="s">
        <v>57</v>
      </c>
      <c r="FB10" s="17" t="s">
        <v>58</v>
      </c>
    </row>
    <row r="11" spans="1:158" s="25" customFormat="1" ht="24.6" customHeight="1" x14ac:dyDescent="0.3">
      <c r="A11" s="20">
        <v>1</v>
      </c>
      <c r="B11" s="20">
        <v>2</v>
      </c>
      <c r="C11" s="21">
        <v>3</v>
      </c>
      <c r="D11" s="22">
        <v>4</v>
      </c>
      <c r="E11" s="21">
        <v>5</v>
      </c>
      <c r="F11" s="22">
        <v>6</v>
      </c>
      <c r="G11" s="21">
        <v>7</v>
      </c>
      <c r="H11" s="21">
        <v>8</v>
      </c>
      <c r="I11" s="21">
        <v>9</v>
      </c>
      <c r="J11" s="21">
        <v>10</v>
      </c>
      <c r="K11" s="21">
        <v>11</v>
      </c>
      <c r="L11" s="21">
        <v>12</v>
      </c>
      <c r="M11" s="21">
        <v>13</v>
      </c>
      <c r="N11" s="21">
        <v>14</v>
      </c>
      <c r="O11" s="21">
        <v>15</v>
      </c>
      <c r="P11" s="21">
        <v>16</v>
      </c>
      <c r="Q11" s="21">
        <v>17</v>
      </c>
      <c r="R11" s="21">
        <v>18</v>
      </c>
      <c r="S11" s="21">
        <v>19</v>
      </c>
      <c r="T11" s="21">
        <v>20</v>
      </c>
      <c r="U11" s="21">
        <v>21</v>
      </c>
      <c r="V11" s="21">
        <v>22</v>
      </c>
      <c r="W11" s="21">
        <v>23</v>
      </c>
      <c r="X11" s="21">
        <v>24</v>
      </c>
      <c r="Y11" s="21">
        <v>25</v>
      </c>
      <c r="Z11" s="21">
        <v>26</v>
      </c>
      <c r="AA11" s="21">
        <v>27</v>
      </c>
      <c r="AB11" s="21">
        <v>28</v>
      </c>
      <c r="AC11" s="21">
        <v>29</v>
      </c>
      <c r="AD11" s="21">
        <v>30</v>
      </c>
      <c r="AE11" s="21">
        <v>31</v>
      </c>
      <c r="AF11" s="21">
        <v>32</v>
      </c>
      <c r="AG11" s="21">
        <v>33</v>
      </c>
      <c r="AH11" s="20">
        <v>34</v>
      </c>
      <c r="AI11" s="20">
        <v>35</v>
      </c>
      <c r="AJ11" s="20">
        <v>36</v>
      </c>
      <c r="AK11" s="21">
        <v>37</v>
      </c>
      <c r="AL11" s="21">
        <v>38</v>
      </c>
      <c r="AM11" s="21">
        <v>39</v>
      </c>
      <c r="AN11" s="20">
        <v>40</v>
      </c>
      <c r="AO11" s="20">
        <v>41</v>
      </c>
      <c r="AP11" s="20">
        <v>42</v>
      </c>
      <c r="AQ11" s="20">
        <v>43</v>
      </c>
      <c r="AR11" s="20">
        <v>44</v>
      </c>
      <c r="AS11" s="20">
        <v>45</v>
      </c>
      <c r="AT11" s="21">
        <v>46</v>
      </c>
      <c r="AU11" s="21">
        <v>47</v>
      </c>
      <c r="AV11" s="21">
        <v>48</v>
      </c>
      <c r="AW11" s="21">
        <v>49</v>
      </c>
      <c r="AX11" s="21">
        <v>50</v>
      </c>
      <c r="AY11" s="21">
        <v>51</v>
      </c>
      <c r="AZ11" s="21">
        <v>52</v>
      </c>
      <c r="BA11" s="21">
        <v>53</v>
      </c>
      <c r="BB11" s="21">
        <v>54</v>
      </c>
      <c r="BC11" s="21">
        <v>55</v>
      </c>
      <c r="BD11" s="21">
        <v>56</v>
      </c>
      <c r="BE11" s="21">
        <v>57</v>
      </c>
      <c r="BF11" s="21">
        <v>58</v>
      </c>
      <c r="BG11" s="21">
        <v>59</v>
      </c>
      <c r="BH11" s="21">
        <v>60</v>
      </c>
      <c r="BI11" s="21">
        <v>61</v>
      </c>
      <c r="BJ11" s="21">
        <v>62</v>
      </c>
      <c r="BK11" s="21">
        <v>63</v>
      </c>
      <c r="BL11" s="21">
        <v>64</v>
      </c>
      <c r="BM11" s="21">
        <v>65</v>
      </c>
      <c r="BN11" s="21">
        <v>66</v>
      </c>
      <c r="BO11" s="21">
        <v>67</v>
      </c>
      <c r="BP11" s="21">
        <v>68</v>
      </c>
      <c r="BQ11" s="21">
        <v>69</v>
      </c>
      <c r="BR11" s="21">
        <v>70</v>
      </c>
      <c r="BS11" s="21">
        <v>71</v>
      </c>
      <c r="BT11" s="21">
        <v>72</v>
      </c>
      <c r="BU11" s="21">
        <v>73</v>
      </c>
      <c r="BV11" s="21">
        <v>74</v>
      </c>
      <c r="BW11" s="21">
        <v>75</v>
      </c>
      <c r="BX11" s="21">
        <v>76</v>
      </c>
      <c r="BY11" s="21">
        <v>77</v>
      </c>
      <c r="BZ11" s="21">
        <v>78</v>
      </c>
      <c r="CA11" s="21">
        <v>79</v>
      </c>
      <c r="CB11" s="21">
        <v>80</v>
      </c>
      <c r="CC11" s="21">
        <v>81</v>
      </c>
      <c r="CD11" s="21">
        <v>82</v>
      </c>
      <c r="CE11" s="21">
        <v>83</v>
      </c>
      <c r="CF11" s="21">
        <v>84</v>
      </c>
      <c r="CG11" s="21">
        <v>85</v>
      </c>
      <c r="CH11" s="21">
        <v>86</v>
      </c>
      <c r="CI11" s="21">
        <v>87</v>
      </c>
      <c r="CJ11" s="21">
        <v>88</v>
      </c>
      <c r="CK11" s="21">
        <v>89</v>
      </c>
      <c r="CL11" s="21">
        <v>90</v>
      </c>
      <c r="CM11" s="20">
        <v>91</v>
      </c>
      <c r="CN11" s="20">
        <v>92</v>
      </c>
      <c r="CO11" s="20">
        <v>93</v>
      </c>
      <c r="CP11" s="21">
        <v>94</v>
      </c>
      <c r="CQ11" s="21">
        <v>95</v>
      </c>
      <c r="CR11" s="21">
        <v>96</v>
      </c>
      <c r="CS11" s="21">
        <v>97</v>
      </c>
      <c r="CT11" s="21">
        <v>98</v>
      </c>
      <c r="CU11" s="21">
        <v>99</v>
      </c>
      <c r="CV11" s="21">
        <v>100</v>
      </c>
      <c r="CW11" s="21">
        <v>101</v>
      </c>
      <c r="CX11" s="21">
        <v>102</v>
      </c>
      <c r="CY11" s="21">
        <v>103</v>
      </c>
      <c r="CZ11" s="21">
        <v>104</v>
      </c>
      <c r="DA11" s="21">
        <v>105</v>
      </c>
      <c r="DB11" s="21">
        <v>106</v>
      </c>
      <c r="DC11" s="21">
        <v>107</v>
      </c>
      <c r="DD11" s="21">
        <v>108</v>
      </c>
      <c r="DE11" s="21">
        <v>109</v>
      </c>
      <c r="DF11" s="20">
        <v>110</v>
      </c>
      <c r="DG11" s="20">
        <v>111</v>
      </c>
      <c r="DH11" s="20">
        <v>112</v>
      </c>
      <c r="DI11" s="20">
        <v>113</v>
      </c>
      <c r="DJ11" s="20">
        <v>114</v>
      </c>
      <c r="DK11" s="20">
        <v>115</v>
      </c>
      <c r="DL11" s="20">
        <v>116</v>
      </c>
      <c r="DM11" s="20">
        <v>117</v>
      </c>
      <c r="DN11" s="20">
        <v>118</v>
      </c>
      <c r="DO11" s="20">
        <v>119</v>
      </c>
      <c r="DP11" s="20">
        <v>120</v>
      </c>
      <c r="DQ11" s="20">
        <v>121</v>
      </c>
      <c r="DR11" s="20">
        <v>122</v>
      </c>
      <c r="DS11" s="21">
        <v>123</v>
      </c>
      <c r="DT11" s="21">
        <v>124</v>
      </c>
      <c r="DU11" s="21">
        <v>125</v>
      </c>
      <c r="DV11" s="21">
        <v>126</v>
      </c>
      <c r="DW11" s="21">
        <v>127</v>
      </c>
      <c r="DX11" s="21">
        <v>128</v>
      </c>
      <c r="DY11" s="23">
        <v>129</v>
      </c>
      <c r="DZ11" s="23">
        <v>130</v>
      </c>
      <c r="EA11" s="21">
        <v>131</v>
      </c>
      <c r="EB11" s="21">
        <v>132</v>
      </c>
      <c r="EC11" s="21">
        <v>134</v>
      </c>
      <c r="ED11" s="21">
        <v>135</v>
      </c>
      <c r="EE11" s="21">
        <v>136</v>
      </c>
      <c r="EF11" s="21">
        <v>137</v>
      </c>
      <c r="EG11" s="21">
        <v>138</v>
      </c>
      <c r="EH11" s="21">
        <v>139</v>
      </c>
      <c r="EI11" s="20">
        <v>140</v>
      </c>
      <c r="EJ11" s="20">
        <v>141</v>
      </c>
      <c r="EK11" s="20">
        <v>142</v>
      </c>
      <c r="EL11" s="20">
        <v>143</v>
      </c>
      <c r="EM11" s="20">
        <v>144</v>
      </c>
      <c r="EN11" s="20">
        <v>145</v>
      </c>
      <c r="EO11" s="20">
        <v>146</v>
      </c>
      <c r="EP11" s="24">
        <v>147</v>
      </c>
      <c r="EQ11" s="24">
        <v>148</v>
      </c>
      <c r="ER11" s="20">
        <v>150</v>
      </c>
      <c r="ES11" s="20">
        <v>151</v>
      </c>
      <c r="ET11" s="21">
        <v>152</v>
      </c>
      <c r="EU11" s="21">
        <v>153</v>
      </c>
      <c r="EV11" s="21">
        <v>154</v>
      </c>
      <c r="EW11" s="21">
        <v>156</v>
      </c>
      <c r="EX11" s="21">
        <v>157</v>
      </c>
      <c r="EY11" s="21">
        <v>158</v>
      </c>
      <c r="EZ11" s="21">
        <v>159</v>
      </c>
      <c r="FA11" s="21">
        <v>160</v>
      </c>
      <c r="FB11" s="21">
        <v>161</v>
      </c>
    </row>
    <row r="12" spans="1:158" s="25" customFormat="1" ht="31.95" customHeight="1" x14ac:dyDescent="0.25">
      <c r="A12" s="47" t="s">
        <v>65</v>
      </c>
      <c r="B12" s="27" t="s">
        <v>61</v>
      </c>
      <c r="C12" s="52">
        <f>(C13+C14+C15)/3</f>
        <v>89.463523125996815</v>
      </c>
      <c r="D12" s="55" t="s">
        <v>74</v>
      </c>
      <c r="E12" s="52">
        <f>(E13+E14+E15)/3</f>
        <v>88.465948963317388</v>
      </c>
      <c r="F12" s="55" t="s">
        <v>74</v>
      </c>
      <c r="G12" s="52">
        <f>(G14+G15)/2</f>
        <v>100</v>
      </c>
      <c r="H12" s="52">
        <f>(H14+H15)/2</f>
        <v>100</v>
      </c>
      <c r="I12" s="52" t="s">
        <v>74</v>
      </c>
      <c r="J12" s="52">
        <f>(J14+J15)/2</f>
        <v>100</v>
      </c>
      <c r="K12" s="52">
        <f>(K14+K15)/2</f>
        <v>100</v>
      </c>
      <c r="L12" s="52" t="s">
        <v>74</v>
      </c>
      <c r="M12" s="52">
        <f t="shared" ref="M12:N12" si="0">(M13+M14+M15)/3</f>
        <v>60</v>
      </c>
      <c r="N12" s="52">
        <f t="shared" si="0"/>
        <v>60</v>
      </c>
      <c r="O12" s="52" t="s">
        <v>74</v>
      </c>
      <c r="P12" s="52">
        <f t="shared" ref="P12:Q12" si="1">(P13+P14+P15)/3</f>
        <v>100</v>
      </c>
      <c r="Q12" s="52">
        <f t="shared" si="1"/>
        <v>100</v>
      </c>
      <c r="R12" s="52" t="s">
        <v>74</v>
      </c>
      <c r="S12" s="52">
        <f t="shared" ref="S12:T12" si="2">(S13+S14+S15)/3</f>
        <v>91.666666666666671</v>
      </c>
      <c r="T12" s="52">
        <f t="shared" si="2"/>
        <v>91.666666666666671</v>
      </c>
      <c r="U12" s="52" t="s">
        <v>74</v>
      </c>
      <c r="V12" s="52">
        <f t="shared" ref="V12:W12" si="3">(V13+V14+V15)/3</f>
        <v>100</v>
      </c>
      <c r="W12" s="52">
        <f t="shared" si="3"/>
        <v>100</v>
      </c>
      <c r="X12" s="52" t="s">
        <v>74</v>
      </c>
      <c r="Y12" s="52">
        <f t="shared" ref="Y12:Z12" si="4">(Y13+Y14+Y15)/3</f>
        <v>100</v>
      </c>
      <c r="Z12" s="52">
        <f t="shared" si="4"/>
        <v>100</v>
      </c>
      <c r="AA12" s="52" t="s">
        <v>74</v>
      </c>
      <c r="AB12" s="52">
        <f t="shared" ref="AB12:AC12" si="5">(AB13+AB14+AB15)/3</f>
        <v>100</v>
      </c>
      <c r="AC12" s="52">
        <f t="shared" si="5"/>
        <v>100</v>
      </c>
      <c r="AD12" s="52" t="s">
        <v>74</v>
      </c>
      <c r="AE12" s="52">
        <f t="shared" ref="AE12:AF12" si="6">(AE13+AE14+AE15)/3</f>
        <v>97.100000000000009</v>
      </c>
      <c r="AF12" s="52">
        <f t="shared" si="6"/>
        <v>97.100000000000009</v>
      </c>
      <c r="AG12" s="52" t="s">
        <v>74</v>
      </c>
      <c r="AH12" s="52">
        <f t="shared" ref="AH12:AI12" si="7">(AH13+AH14+AH15)/3</f>
        <v>100</v>
      </c>
      <c r="AI12" s="52">
        <f t="shared" si="7"/>
        <v>100</v>
      </c>
      <c r="AJ12" s="52" t="s">
        <v>74</v>
      </c>
      <c r="AK12" s="52" t="s">
        <v>73</v>
      </c>
      <c r="AL12" s="52" t="s">
        <v>73</v>
      </c>
      <c r="AM12" s="52" t="s">
        <v>74</v>
      </c>
      <c r="AN12" s="52" t="s">
        <v>73</v>
      </c>
      <c r="AO12" s="52" t="s">
        <v>73</v>
      </c>
      <c r="AP12" s="52" t="s">
        <v>74</v>
      </c>
      <c r="AQ12" s="52" t="s">
        <v>73</v>
      </c>
      <c r="AR12" s="52" t="s">
        <v>73</v>
      </c>
      <c r="AS12" s="52" t="s">
        <v>74</v>
      </c>
      <c r="AT12" s="52" t="s">
        <v>73</v>
      </c>
      <c r="AU12" s="52" t="s">
        <v>73</v>
      </c>
      <c r="AV12" s="52" t="s">
        <v>74</v>
      </c>
      <c r="AW12" s="52" t="s">
        <v>73</v>
      </c>
      <c r="AX12" s="52" t="s">
        <v>73</v>
      </c>
      <c r="AY12" s="52" t="s">
        <v>74</v>
      </c>
      <c r="AZ12" s="52">
        <f>(AZ14+AZ15)/2</f>
        <v>100</v>
      </c>
      <c r="BA12" s="52">
        <f>(BA14+BA15)/2</f>
        <v>100</v>
      </c>
      <c r="BB12" s="52" t="s">
        <v>74</v>
      </c>
      <c r="BC12" s="52">
        <f t="shared" ref="BC12:BD12" si="8">(BC13+BC14+BC15)/3</f>
        <v>99.7</v>
      </c>
      <c r="BD12" s="52">
        <f t="shared" si="8"/>
        <v>100</v>
      </c>
      <c r="BE12" s="52" t="s">
        <v>74</v>
      </c>
      <c r="BF12" s="58">
        <f t="shared" ref="BF12:BG12" si="9">(BF13+BF14+BF15)/3</f>
        <v>69.88666666666667</v>
      </c>
      <c r="BG12" s="52">
        <f t="shared" si="9"/>
        <v>66.666666666666671</v>
      </c>
      <c r="BH12" s="52" t="s">
        <v>74</v>
      </c>
      <c r="BI12" s="52">
        <f t="shared" ref="BI12:BJ12" si="10">(BI13+BI14+BI15)/3</f>
        <v>1.3333333333333333</v>
      </c>
      <c r="BJ12" s="52">
        <f t="shared" si="10"/>
        <v>86.666666666666671</v>
      </c>
      <c r="BK12" s="52" t="s">
        <v>74</v>
      </c>
      <c r="BL12" s="52">
        <f t="shared" ref="BL12:BM12" si="11">(BL13+BL14+BL15)/3</f>
        <v>10.666666666666666</v>
      </c>
      <c r="BM12" s="52">
        <f t="shared" si="11"/>
        <v>0</v>
      </c>
      <c r="BN12" s="52" t="s">
        <v>74</v>
      </c>
      <c r="BO12" s="67">
        <f t="shared" ref="BO12:BP12" si="12">(BO13+BO14+BO15)/3</f>
        <v>6.3333333333333339E-2</v>
      </c>
      <c r="BP12" s="52">
        <f t="shared" si="12"/>
        <v>100</v>
      </c>
      <c r="BQ12" s="52" t="s">
        <v>74</v>
      </c>
      <c r="BR12" s="67">
        <f t="shared" ref="BR12:BS12" si="13">(BR13+BR14+BR15)/3</f>
        <v>0.45999999999999996</v>
      </c>
      <c r="BS12" s="52">
        <f t="shared" si="13"/>
        <v>76.666666666666671</v>
      </c>
      <c r="BT12" s="52" t="s">
        <v>74</v>
      </c>
      <c r="BU12" s="52" t="s">
        <v>73</v>
      </c>
      <c r="BV12" s="52" t="s">
        <v>73</v>
      </c>
      <c r="BW12" s="52" t="s">
        <v>74</v>
      </c>
      <c r="BX12" s="52" t="s">
        <v>73</v>
      </c>
      <c r="BY12" s="52" t="s">
        <v>73</v>
      </c>
      <c r="BZ12" s="52" t="s">
        <v>74</v>
      </c>
      <c r="CA12" s="52" t="s">
        <v>73</v>
      </c>
      <c r="CB12" s="52" t="s">
        <v>73</v>
      </c>
      <c r="CC12" s="52" t="s">
        <v>74</v>
      </c>
      <c r="CD12" s="52">
        <f t="shared" ref="CD12:CE12" si="14">(CD13+CD14+CD15)/3</f>
        <v>0</v>
      </c>
      <c r="CE12" s="52">
        <f t="shared" si="14"/>
        <v>100</v>
      </c>
      <c r="CF12" s="52" t="s">
        <v>74</v>
      </c>
      <c r="CG12" s="52" t="s">
        <v>73</v>
      </c>
      <c r="CH12" s="52" t="s">
        <v>73</v>
      </c>
      <c r="CI12" s="52" t="s">
        <v>74</v>
      </c>
      <c r="CJ12" s="52">
        <f t="shared" ref="CJ12:CK12" si="15">(CJ13+CJ14+CJ15)/3</f>
        <v>91.666666666666671</v>
      </c>
      <c r="CK12" s="52">
        <f t="shared" si="15"/>
        <v>91.666666666666671</v>
      </c>
      <c r="CL12" s="52" t="s">
        <v>74</v>
      </c>
      <c r="CM12" s="52">
        <f t="shared" ref="CM12:CN12" si="16">(CM13+CM14+CM15)/3</f>
        <v>91.333333333333329</v>
      </c>
      <c r="CN12" s="52">
        <f t="shared" si="16"/>
        <v>91.333333333333329</v>
      </c>
      <c r="CO12" s="52" t="s">
        <v>74</v>
      </c>
      <c r="CP12" s="52">
        <f t="shared" ref="CP12:CQ12" si="17">(CP13+CP14+CP15)/3</f>
        <v>100</v>
      </c>
      <c r="CQ12" s="52">
        <f t="shared" si="17"/>
        <v>100</v>
      </c>
      <c r="CR12" s="52" t="s">
        <v>74</v>
      </c>
      <c r="CS12" s="52">
        <f t="shared" ref="CS12:CT12" si="18">(CS13+CS14+CS15)/3</f>
        <v>100</v>
      </c>
      <c r="CT12" s="52">
        <f t="shared" si="18"/>
        <v>100</v>
      </c>
      <c r="CU12" s="52" t="s">
        <v>74</v>
      </c>
      <c r="CV12" s="52" t="s">
        <v>73</v>
      </c>
      <c r="CW12" s="52" t="s">
        <v>73</v>
      </c>
      <c r="CX12" s="52" t="s">
        <v>74</v>
      </c>
      <c r="CY12" s="52" t="s">
        <v>73</v>
      </c>
      <c r="CZ12" s="52" t="s">
        <v>73</v>
      </c>
      <c r="DA12" s="52" t="s">
        <v>74</v>
      </c>
      <c r="DB12" s="52">
        <f>(DB13+DB14+DB15)/3</f>
        <v>100</v>
      </c>
      <c r="DC12" s="55" t="s">
        <v>74</v>
      </c>
      <c r="DD12" s="55" t="s">
        <v>74</v>
      </c>
      <c r="DE12" s="55" t="s">
        <v>74</v>
      </c>
      <c r="DF12" s="52" t="s">
        <v>74</v>
      </c>
      <c r="DG12" s="52">
        <f t="shared" ref="DG12:DH12" si="19">(DG13+DG14+DG15)/3</f>
        <v>100</v>
      </c>
      <c r="DH12" s="52">
        <f t="shared" si="19"/>
        <v>100</v>
      </c>
      <c r="DI12" s="52" t="s">
        <v>74</v>
      </c>
      <c r="DJ12" s="52">
        <f t="shared" ref="DJ12:DK12" si="20">(DJ13+DJ14+DJ15)/3</f>
        <v>100</v>
      </c>
      <c r="DK12" s="52">
        <f t="shared" si="20"/>
        <v>100</v>
      </c>
      <c r="DL12" s="52" t="s">
        <v>74</v>
      </c>
      <c r="DM12" s="52">
        <f t="shared" ref="DM12:DN12" si="21">(DM13+DM14+DM15)/3</f>
        <v>100</v>
      </c>
      <c r="DN12" s="52">
        <f t="shared" si="21"/>
        <v>100</v>
      </c>
      <c r="DO12" s="52" t="s">
        <v>74</v>
      </c>
      <c r="DP12" s="53">
        <f>(DP14+DP15)/2</f>
        <v>99.6</v>
      </c>
      <c r="DQ12" s="53">
        <f>(DQ14+DQ15)/2</f>
        <v>100</v>
      </c>
      <c r="DR12" s="53" t="s">
        <v>74</v>
      </c>
      <c r="DS12" s="52">
        <f t="shared" ref="DS12:DT12" si="22">(DS13+DS14+DS15)/3</f>
        <v>0</v>
      </c>
      <c r="DT12" s="52">
        <f t="shared" si="22"/>
        <v>100</v>
      </c>
      <c r="DU12" s="52" t="s">
        <v>74</v>
      </c>
      <c r="DV12" s="52">
        <f>(DV13+DV14+DV15)/3</f>
        <v>0</v>
      </c>
      <c r="DW12" s="52">
        <f>(DW13+DW14+DW15)/3</f>
        <v>100</v>
      </c>
      <c r="DX12" s="52" t="s">
        <v>74</v>
      </c>
      <c r="DY12" s="52">
        <f>(DY13+DY14+DY15)/3</f>
        <v>92.185000000000002</v>
      </c>
      <c r="DZ12" s="52" t="s">
        <v>74</v>
      </c>
      <c r="EA12" s="52">
        <f>(EA13+EA14+EA15)/3</f>
        <v>100</v>
      </c>
      <c r="EB12" s="52">
        <f>(EB13+EB14+EB15)/3</f>
        <v>100</v>
      </c>
      <c r="EC12" s="52" t="s">
        <v>74</v>
      </c>
      <c r="ED12" s="52">
        <f t="shared" ref="ED12:EE12" si="23">(ED13+ED14+ED15)/3</f>
        <v>100</v>
      </c>
      <c r="EE12" s="52">
        <f t="shared" si="23"/>
        <v>100</v>
      </c>
      <c r="EF12" s="52" t="s">
        <v>74</v>
      </c>
      <c r="EG12" s="52">
        <f t="shared" ref="EG12:EH12" si="24">(EG13+EG14+EG15)/3</f>
        <v>98.600000000000009</v>
      </c>
      <c r="EH12" s="52">
        <f t="shared" si="24"/>
        <v>98.600000000000009</v>
      </c>
      <c r="EI12" s="52" t="s">
        <v>74</v>
      </c>
      <c r="EJ12" s="52">
        <f t="shared" ref="EJ12:EK12" si="25">(EJ13+EJ14+EJ15)/3</f>
        <v>93.666666666666671</v>
      </c>
      <c r="EK12" s="52">
        <f t="shared" si="25"/>
        <v>66.666666666666671</v>
      </c>
      <c r="EL12" s="52" t="s">
        <v>74</v>
      </c>
      <c r="EM12" s="53">
        <f>EM15</f>
        <v>0</v>
      </c>
      <c r="EN12" s="53">
        <f>EN15</f>
        <v>100</v>
      </c>
      <c r="EO12" s="52" t="s">
        <v>74</v>
      </c>
      <c r="EP12" s="52">
        <f>ES12</f>
        <v>66.666666666666671</v>
      </c>
      <c r="EQ12" s="52" t="s">
        <v>74</v>
      </c>
      <c r="ER12" s="52">
        <f>(ER14+ER15+ER13)/3</f>
        <v>66.666666666666671</v>
      </c>
      <c r="ES12" s="52">
        <f>(ES14+ES15+ES13)/3</f>
        <v>66.666666666666671</v>
      </c>
      <c r="ET12" s="52" t="s">
        <v>74</v>
      </c>
      <c r="EU12" s="52">
        <f>(EX12+FA12)/2</f>
        <v>100</v>
      </c>
      <c r="EV12" s="52" t="s">
        <v>74</v>
      </c>
      <c r="EW12" s="52">
        <f>(EW14+EW15+EW13)/3</f>
        <v>0</v>
      </c>
      <c r="EX12" s="52">
        <f>(EX14+EX15+EX13)/3</f>
        <v>100</v>
      </c>
      <c r="EY12" s="52" t="s">
        <v>74</v>
      </c>
      <c r="EZ12" s="52">
        <f>(EZ14+EZ15+EZ13)/3</f>
        <v>0</v>
      </c>
      <c r="FA12" s="52">
        <f>(FA14+FA15+FA13)/3</f>
        <v>100</v>
      </c>
      <c r="FB12" s="52" t="s">
        <v>74</v>
      </c>
    </row>
    <row r="13" spans="1:158" s="25" customFormat="1" x14ac:dyDescent="0.3">
      <c r="A13" s="20"/>
      <c r="B13" s="48" t="s">
        <v>64</v>
      </c>
      <c r="C13" s="50">
        <f>(E13+DB13+DY13+EP13+EU13)/5</f>
        <v>94.291842105263157</v>
      </c>
      <c r="D13" s="54">
        <v>2</v>
      </c>
      <c r="E13" s="50">
        <f>(N13+Q13+T13+W13+Z13+AC13+AF13+AI13+BD13+BG13+BJ13+BM13+BP13+BS13+CE13+CK13+CN13+CQ13+CT13)/19</f>
        <v>84.484210526315792</v>
      </c>
      <c r="F13" s="54">
        <v>2</v>
      </c>
      <c r="G13" s="50" t="s">
        <v>73</v>
      </c>
      <c r="H13" s="50" t="s">
        <v>73</v>
      </c>
      <c r="I13" s="50" t="s">
        <v>73</v>
      </c>
      <c r="J13" s="50" t="s">
        <v>73</v>
      </c>
      <c r="K13" s="50" t="s">
        <v>73</v>
      </c>
      <c r="L13" s="50" t="s">
        <v>73</v>
      </c>
      <c r="M13" s="50">
        <v>30</v>
      </c>
      <c r="N13" s="50">
        <v>30</v>
      </c>
      <c r="O13" s="54">
        <v>3</v>
      </c>
      <c r="P13" s="50">
        <v>100</v>
      </c>
      <c r="Q13" s="50">
        <v>100</v>
      </c>
      <c r="R13" s="54">
        <v>1</v>
      </c>
      <c r="S13" s="50">
        <v>91.7</v>
      </c>
      <c r="T13" s="50">
        <v>91.7</v>
      </c>
      <c r="U13" s="54">
        <v>2</v>
      </c>
      <c r="V13" s="50">
        <v>100</v>
      </c>
      <c r="W13" s="50">
        <v>100</v>
      </c>
      <c r="X13" s="54">
        <v>1</v>
      </c>
      <c r="Y13" s="50">
        <v>100</v>
      </c>
      <c r="Z13" s="50">
        <v>100</v>
      </c>
      <c r="AA13" s="54">
        <v>1</v>
      </c>
      <c r="AB13" s="50">
        <v>100</v>
      </c>
      <c r="AC13" s="50">
        <v>100</v>
      </c>
      <c r="AD13" s="54">
        <v>1</v>
      </c>
      <c r="AE13" s="50">
        <v>95.5</v>
      </c>
      <c r="AF13" s="50">
        <v>95.5</v>
      </c>
      <c r="AG13" s="54">
        <v>3</v>
      </c>
      <c r="AH13" s="50">
        <v>100</v>
      </c>
      <c r="AI13" s="50">
        <v>100</v>
      </c>
      <c r="AJ13" s="54">
        <v>1</v>
      </c>
      <c r="AK13" s="50" t="s">
        <v>73</v>
      </c>
      <c r="AL13" s="50" t="s">
        <v>73</v>
      </c>
      <c r="AM13" s="50" t="s">
        <v>73</v>
      </c>
      <c r="AN13" s="50" t="s">
        <v>73</v>
      </c>
      <c r="AO13" s="50" t="s">
        <v>73</v>
      </c>
      <c r="AP13" s="50" t="s">
        <v>73</v>
      </c>
      <c r="AQ13" s="50" t="s">
        <v>73</v>
      </c>
      <c r="AR13" s="50" t="s">
        <v>73</v>
      </c>
      <c r="AS13" s="50" t="s">
        <v>73</v>
      </c>
      <c r="AT13" s="50" t="s">
        <v>73</v>
      </c>
      <c r="AU13" s="50" t="s">
        <v>73</v>
      </c>
      <c r="AV13" s="50" t="s">
        <v>73</v>
      </c>
      <c r="AW13" s="50" t="s">
        <v>73</v>
      </c>
      <c r="AX13" s="50" t="s">
        <v>73</v>
      </c>
      <c r="AY13" s="50" t="s">
        <v>73</v>
      </c>
      <c r="AZ13" s="50" t="s">
        <v>73</v>
      </c>
      <c r="BA13" s="50" t="s">
        <v>73</v>
      </c>
      <c r="BB13" s="50" t="s">
        <v>73</v>
      </c>
      <c r="BC13" s="50">
        <v>100</v>
      </c>
      <c r="BD13" s="50">
        <v>100</v>
      </c>
      <c r="BE13" s="54">
        <v>1</v>
      </c>
      <c r="BF13" s="33">
        <v>-14.24</v>
      </c>
      <c r="BG13" s="50">
        <v>100</v>
      </c>
      <c r="BH13" s="54">
        <v>1</v>
      </c>
      <c r="BI13" s="54">
        <v>3</v>
      </c>
      <c r="BJ13" s="50">
        <v>80</v>
      </c>
      <c r="BK13" s="54">
        <v>2</v>
      </c>
      <c r="BL13" s="54">
        <v>11</v>
      </c>
      <c r="BM13" s="50">
        <v>0</v>
      </c>
      <c r="BN13" s="54">
        <v>1</v>
      </c>
      <c r="BO13" s="69">
        <v>0</v>
      </c>
      <c r="BP13" s="50">
        <v>100</v>
      </c>
      <c r="BQ13" s="54">
        <v>1</v>
      </c>
      <c r="BR13" s="69">
        <v>1.38</v>
      </c>
      <c r="BS13" s="50">
        <v>30</v>
      </c>
      <c r="BT13" s="54">
        <v>2</v>
      </c>
      <c r="BU13" s="50" t="s">
        <v>73</v>
      </c>
      <c r="BV13" s="50" t="s">
        <v>73</v>
      </c>
      <c r="BW13" s="50" t="s">
        <v>73</v>
      </c>
      <c r="BX13" s="50" t="s">
        <v>73</v>
      </c>
      <c r="BY13" s="50" t="s">
        <v>73</v>
      </c>
      <c r="BZ13" s="50" t="s">
        <v>73</v>
      </c>
      <c r="CA13" s="50" t="s">
        <v>73</v>
      </c>
      <c r="CB13" s="50" t="s">
        <v>73</v>
      </c>
      <c r="CC13" s="50" t="s">
        <v>73</v>
      </c>
      <c r="CD13" s="50">
        <v>0</v>
      </c>
      <c r="CE13" s="50">
        <v>100</v>
      </c>
      <c r="CF13" s="54">
        <v>1</v>
      </c>
      <c r="CG13" s="50" t="s">
        <v>73</v>
      </c>
      <c r="CH13" s="50" t="s">
        <v>73</v>
      </c>
      <c r="CI13" s="50" t="s">
        <v>73</v>
      </c>
      <c r="CJ13" s="54">
        <v>100</v>
      </c>
      <c r="CK13" s="50">
        <v>100</v>
      </c>
      <c r="CL13" s="54">
        <v>1</v>
      </c>
      <c r="CM13" s="50">
        <v>78</v>
      </c>
      <c r="CN13" s="50">
        <v>78</v>
      </c>
      <c r="CO13" s="61">
        <v>3</v>
      </c>
      <c r="CP13" s="50">
        <v>100</v>
      </c>
      <c r="CQ13" s="50">
        <v>100</v>
      </c>
      <c r="CR13" s="54">
        <v>1</v>
      </c>
      <c r="CS13" s="50">
        <v>100</v>
      </c>
      <c r="CT13" s="50">
        <v>100</v>
      </c>
      <c r="CU13" s="54">
        <v>1</v>
      </c>
      <c r="CV13" s="50" t="s">
        <v>73</v>
      </c>
      <c r="CW13" s="50" t="s">
        <v>73</v>
      </c>
      <c r="CX13" s="50" t="s">
        <v>73</v>
      </c>
      <c r="CY13" s="50" t="s">
        <v>73</v>
      </c>
      <c r="CZ13" s="50" t="s">
        <v>73</v>
      </c>
      <c r="DA13" s="50" t="s">
        <v>73</v>
      </c>
      <c r="DB13" s="50">
        <f>(DH13+DK13+DN13+DT13+DW13)/5</f>
        <v>100</v>
      </c>
      <c r="DC13" s="54">
        <v>1</v>
      </c>
      <c r="DD13" s="54" t="s">
        <v>73</v>
      </c>
      <c r="DE13" s="54" t="s">
        <v>73</v>
      </c>
      <c r="DF13" s="54" t="s">
        <v>73</v>
      </c>
      <c r="DG13" s="50">
        <v>100</v>
      </c>
      <c r="DH13" s="50">
        <v>100</v>
      </c>
      <c r="DI13" s="54">
        <v>1</v>
      </c>
      <c r="DJ13" s="50">
        <v>100</v>
      </c>
      <c r="DK13" s="50">
        <v>100</v>
      </c>
      <c r="DL13" s="54">
        <v>1</v>
      </c>
      <c r="DM13" s="50">
        <v>100</v>
      </c>
      <c r="DN13" s="50">
        <v>100</v>
      </c>
      <c r="DO13" s="54">
        <v>1</v>
      </c>
      <c r="DP13" s="61" t="s">
        <v>73</v>
      </c>
      <c r="DQ13" s="61" t="s">
        <v>73</v>
      </c>
      <c r="DR13" s="61" t="s">
        <v>73</v>
      </c>
      <c r="DS13" s="50">
        <v>0</v>
      </c>
      <c r="DT13" s="50">
        <v>100</v>
      </c>
      <c r="DU13" s="54">
        <v>1</v>
      </c>
      <c r="DV13" s="50">
        <v>0</v>
      </c>
      <c r="DW13" s="50">
        <v>100</v>
      </c>
      <c r="DX13" s="54">
        <v>1</v>
      </c>
      <c r="DY13" s="50">
        <f>(EB13+EE13+EH13+EK13)/4</f>
        <v>86.974999999999994</v>
      </c>
      <c r="DZ13" s="32">
        <v>3</v>
      </c>
      <c r="EA13" s="50">
        <v>100</v>
      </c>
      <c r="EB13" s="50">
        <v>100</v>
      </c>
      <c r="EC13" s="54">
        <v>1</v>
      </c>
      <c r="ED13" s="50">
        <v>100</v>
      </c>
      <c r="EE13" s="50">
        <v>100</v>
      </c>
      <c r="EF13" s="54">
        <v>1</v>
      </c>
      <c r="EG13" s="50">
        <v>97.9</v>
      </c>
      <c r="EH13" s="50">
        <v>97.9</v>
      </c>
      <c r="EI13" s="61">
        <v>2</v>
      </c>
      <c r="EJ13" s="51">
        <v>93.8</v>
      </c>
      <c r="EK13" s="51">
        <v>50</v>
      </c>
      <c r="EL13" s="61">
        <v>2</v>
      </c>
      <c r="EM13" s="51" t="s">
        <v>73</v>
      </c>
      <c r="EN13" s="51" t="s">
        <v>73</v>
      </c>
      <c r="EO13" s="51" t="s">
        <v>73</v>
      </c>
      <c r="EP13" s="50">
        <f t="shared" ref="EP13:EP22" si="26">ES13</f>
        <v>100</v>
      </c>
      <c r="EQ13" s="54">
        <v>1</v>
      </c>
      <c r="ER13" s="50">
        <v>100</v>
      </c>
      <c r="ES13" s="50">
        <v>100</v>
      </c>
      <c r="ET13" s="54">
        <v>1</v>
      </c>
      <c r="EU13" s="50">
        <f t="shared" ref="EU13:EU22" si="27">(EX13+FA13)/2</f>
        <v>100</v>
      </c>
      <c r="EV13" s="54">
        <v>1</v>
      </c>
      <c r="EW13" s="50">
        <v>0</v>
      </c>
      <c r="EX13" s="50">
        <v>100</v>
      </c>
      <c r="EY13" s="54">
        <v>1</v>
      </c>
      <c r="EZ13" s="50">
        <v>0</v>
      </c>
      <c r="FA13" s="50">
        <v>100</v>
      </c>
      <c r="FB13" s="54">
        <v>1</v>
      </c>
    </row>
    <row r="14" spans="1:158" s="25" customFormat="1" ht="33" customHeight="1" x14ac:dyDescent="0.3">
      <c r="A14" s="20"/>
      <c r="B14" s="49" t="s">
        <v>66</v>
      </c>
      <c r="C14" s="50">
        <f t="shared" ref="C14:C15" si="28">(E14+DB14+DY14+EP14+EU14)/5</f>
        <v>99.085454545454553</v>
      </c>
      <c r="D14" s="54">
        <v>1</v>
      </c>
      <c r="E14" s="50">
        <f>(H14+K14+N14+Q14+T14+W14+Z14+AC14+AF14+AI14+BA14+BD14+BG14+BJ14+BM14+BP14+BS14+CE14+CK14+CN14+CQ14+CT14)/22</f>
        <v>95.427272727272737</v>
      </c>
      <c r="F14" s="54">
        <v>1</v>
      </c>
      <c r="G14" s="50">
        <v>100</v>
      </c>
      <c r="H14" s="50">
        <v>100</v>
      </c>
      <c r="I14" s="54">
        <v>1</v>
      </c>
      <c r="J14" s="50">
        <v>100</v>
      </c>
      <c r="K14" s="50">
        <v>100</v>
      </c>
      <c r="L14" s="54">
        <v>1</v>
      </c>
      <c r="M14" s="50">
        <v>100</v>
      </c>
      <c r="N14" s="50">
        <v>100</v>
      </c>
      <c r="O14" s="54">
        <v>1</v>
      </c>
      <c r="P14" s="50">
        <v>100</v>
      </c>
      <c r="Q14" s="50">
        <v>100</v>
      </c>
      <c r="R14" s="54">
        <v>1</v>
      </c>
      <c r="S14" s="50">
        <v>100</v>
      </c>
      <c r="T14" s="50">
        <v>100</v>
      </c>
      <c r="U14" s="54">
        <v>1</v>
      </c>
      <c r="V14" s="50">
        <v>100</v>
      </c>
      <c r="W14" s="50">
        <v>100</v>
      </c>
      <c r="X14" s="54">
        <v>1</v>
      </c>
      <c r="Y14" s="50">
        <v>100</v>
      </c>
      <c r="Z14" s="50">
        <v>100</v>
      </c>
      <c r="AA14" s="54">
        <v>1</v>
      </c>
      <c r="AB14" s="50">
        <v>100</v>
      </c>
      <c r="AC14" s="50">
        <v>100</v>
      </c>
      <c r="AD14" s="54">
        <v>1</v>
      </c>
      <c r="AE14" s="50">
        <v>99.4</v>
      </c>
      <c r="AF14" s="50">
        <v>99.4</v>
      </c>
      <c r="AG14" s="54">
        <v>1</v>
      </c>
      <c r="AH14" s="50">
        <v>100</v>
      </c>
      <c r="AI14" s="50">
        <v>100</v>
      </c>
      <c r="AJ14" s="54">
        <v>1</v>
      </c>
      <c r="AK14" s="50" t="s">
        <v>73</v>
      </c>
      <c r="AL14" s="50" t="s">
        <v>73</v>
      </c>
      <c r="AM14" s="50" t="s">
        <v>73</v>
      </c>
      <c r="AN14" s="50" t="s">
        <v>73</v>
      </c>
      <c r="AO14" s="50" t="s">
        <v>73</v>
      </c>
      <c r="AP14" s="50" t="s">
        <v>73</v>
      </c>
      <c r="AQ14" s="50" t="s">
        <v>73</v>
      </c>
      <c r="AR14" s="50" t="s">
        <v>73</v>
      </c>
      <c r="AS14" s="50" t="s">
        <v>73</v>
      </c>
      <c r="AT14" s="50" t="s">
        <v>73</v>
      </c>
      <c r="AU14" s="50" t="s">
        <v>73</v>
      </c>
      <c r="AV14" s="50" t="s">
        <v>73</v>
      </c>
      <c r="AW14" s="50" t="s">
        <v>73</v>
      </c>
      <c r="AX14" s="50" t="s">
        <v>73</v>
      </c>
      <c r="AY14" s="50" t="s">
        <v>73</v>
      </c>
      <c r="AZ14" s="50">
        <v>100</v>
      </c>
      <c r="BA14" s="50">
        <v>100</v>
      </c>
      <c r="BB14" s="54">
        <v>1</v>
      </c>
      <c r="BC14" s="50">
        <v>99.6</v>
      </c>
      <c r="BD14" s="50">
        <v>100</v>
      </c>
      <c r="BE14" s="54">
        <v>1</v>
      </c>
      <c r="BF14" s="33">
        <v>-8.9600000000000009</v>
      </c>
      <c r="BG14" s="50">
        <v>100</v>
      </c>
      <c r="BH14" s="54">
        <v>1</v>
      </c>
      <c r="BI14" s="54">
        <v>0</v>
      </c>
      <c r="BJ14" s="50">
        <v>100</v>
      </c>
      <c r="BK14" s="54">
        <v>1</v>
      </c>
      <c r="BL14" s="54">
        <v>10</v>
      </c>
      <c r="BM14" s="50">
        <v>0</v>
      </c>
      <c r="BN14" s="54">
        <v>1</v>
      </c>
      <c r="BO14" s="69">
        <v>0</v>
      </c>
      <c r="BP14" s="50">
        <v>100</v>
      </c>
      <c r="BQ14" s="54">
        <v>1</v>
      </c>
      <c r="BR14" s="69">
        <v>0</v>
      </c>
      <c r="BS14" s="50">
        <v>100</v>
      </c>
      <c r="BT14" s="54">
        <v>1</v>
      </c>
      <c r="BU14" s="50" t="s">
        <v>73</v>
      </c>
      <c r="BV14" s="50" t="s">
        <v>73</v>
      </c>
      <c r="BW14" s="50" t="s">
        <v>73</v>
      </c>
      <c r="BX14" s="50" t="s">
        <v>73</v>
      </c>
      <c r="BY14" s="50" t="s">
        <v>73</v>
      </c>
      <c r="BZ14" s="50" t="s">
        <v>73</v>
      </c>
      <c r="CA14" s="50" t="s">
        <v>73</v>
      </c>
      <c r="CB14" s="50" t="s">
        <v>73</v>
      </c>
      <c r="CC14" s="50" t="s">
        <v>73</v>
      </c>
      <c r="CD14" s="50">
        <v>0</v>
      </c>
      <c r="CE14" s="50">
        <v>100</v>
      </c>
      <c r="CF14" s="54">
        <v>1</v>
      </c>
      <c r="CG14" s="50" t="s">
        <v>73</v>
      </c>
      <c r="CH14" s="50" t="s">
        <v>73</v>
      </c>
      <c r="CI14" s="50" t="s">
        <v>73</v>
      </c>
      <c r="CJ14" s="54">
        <v>100</v>
      </c>
      <c r="CK14" s="50">
        <v>100</v>
      </c>
      <c r="CL14" s="54">
        <v>1</v>
      </c>
      <c r="CM14" s="50">
        <v>100</v>
      </c>
      <c r="CN14" s="50">
        <v>100</v>
      </c>
      <c r="CO14" s="61">
        <v>1</v>
      </c>
      <c r="CP14" s="50">
        <v>100</v>
      </c>
      <c r="CQ14" s="50">
        <v>100</v>
      </c>
      <c r="CR14" s="54">
        <v>1</v>
      </c>
      <c r="CS14" s="50">
        <v>100</v>
      </c>
      <c r="CT14" s="50">
        <v>100</v>
      </c>
      <c r="CU14" s="54">
        <v>1</v>
      </c>
      <c r="CV14" s="50" t="s">
        <v>73</v>
      </c>
      <c r="CW14" s="50" t="s">
        <v>73</v>
      </c>
      <c r="CX14" s="50" t="s">
        <v>73</v>
      </c>
      <c r="CY14" s="50" t="s">
        <v>73</v>
      </c>
      <c r="CZ14" s="50" t="s">
        <v>73</v>
      </c>
      <c r="DA14" s="50" t="s">
        <v>73</v>
      </c>
      <c r="DB14" s="50">
        <f>(DH14+DK14+DN14+DQ14+DT14+DW14)/6</f>
        <v>100</v>
      </c>
      <c r="DC14" s="54">
        <v>1</v>
      </c>
      <c r="DD14" s="54" t="s">
        <v>73</v>
      </c>
      <c r="DE14" s="54" t="s">
        <v>73</v>
      </c>
      <c r="DF14" s="54" t="s">
        <v>73</v>
      </c>
      <c r="DG14" s="50">
        <v>100</v>
      </c>
      <c r="DH14" s="50">
        <v>100</v>
      </c>
      <c r="DI14" s="54">
        <v>1</v>
      </c>
      <c r="DJ14" s="50">
        <v>100</v>
      </c>
      <c r="DK14" s="50">
        <v>100</v>
      </c>
      <c r="DL14" s="54">
        <v>1</v>
      </c>
      <c r="DM14" s="50">
        <v>100</v>
      </c>
      <c r="DN14" s="50">
        <v>100</v>
      </c>
      <c r="DO14" s="54">
        <v>1</v>
      </c>
      <c r="DP14" s="51">
        <v>99.2</v>
      </c>
      <c r="DQ14" s="51">
        <v>100</v>
      </c>
      <c r="DR14" s="61">
        <v>1</v>
      </c>
      <c r="DS14" s="50">
        <v>0</v>
      </c>
      <c r="DT14" s="50">
        <v>100</v>
      </c>
      <c r="DU14" s="54">
        <v>1</v>
      </c>
      <c r="DV14" s="50">
        <v>0</v>
      </c>
      <c r="DW14" s="50">
        <v>100</v>
      </c>
      <c r="DX14" s="54">
        <v>1</v>
      </c>
      <c r="DY14" s="50">
        <f t="shared" ref="DY14" si="29">(EB14+EE14+EH14+EK14)/4</f>
        <v>100</v>
      </c>
      <c r="DZ14" s="30">
        <v>1</v>
      </c>
      <c r="EA14" s="50">
        <v>100</v>
      </c>
      <c r="EB14" s="50">
        <v>100</v>
      </c>
      <c r="EC14" s="54">
        <v>1</v>
      </c>
      <c r="ED14" s="50">
        <v>100</v>
      </c>
      <c r="EE14" s="50">
        <v>100</v>
      </c>
      <c r="EF14" s="54">
        <v>1</v>
      </c>
      <c r="EG14" s="50">
        <v>100</v>
      </c>
      <c r="EH14" s="50">
        <v>100</v>
      </c>
      <c r="EI14" s="61">
        <v>1</v>
      </c>
      <c r="EJ14" s="51">
        <v>100</v>
      </c>
      <c r="EK14" s="51">
        <v>100</v>
      </c>
      <c r="EL14" s="61">
        <v>1</v>
      </c>
      <c r="EM14" s="51" t="s">
        <v>73</v>
      </c>
      <c r="EN14" s="51" t="s">
        <v>73</v>
      </c>
      <c r="EO14" s="51" t="s">
        <v>73</v>
      </c>
      <c r="EP14" s="50">
        <f t="shared" si="26"/>
        <v>100</v>
      </c>
      <c r="EQ14" s="54">
        <v>1</v>
      </c>
      <c r="ER14" s="50">
        <v>100</v>
      </c>
      <c r="ES14" s="50">
        <v>100</v>
      </c>
      <c r="ET14" s="54">
        <v>1</v>
      </c>
      <c r="EU14" s="50">
        <f t="shared" si="27"/>
        <v>100</v>
      </c>
      <c r="EV14" s="54">
        <v>1</v>
      </c>
      <c r="EW14" s="50">
        <v>0</v>
      </c>
      <c r="EX14" s="50">
        <v>100</v>
      </c>
      <c r="EY14" s="54">
        <v>1</v>
      </c>
      <c r="EZ14" s="50">
        <v>0</v>
      </c>
      <c r="FA14" s="50">
        <v>100</v>
      </c>
      <c r="FB14" s="54">
        <v>1</v>
      </c>
    </row>
    <row r="15" spans="1:158" s="25" customFormat="1" ht="44.4" customHeight="1" x14ac:dyDescent="0.3">
      <c r="A15" s="20"/>
      <c r="B15" s="49" t="s">
        <v>67</v>
      </c>
      <c r="C15" s="50">
        <f t="shared" si="28"/>
        <v>75.013272727272721</v>
      </c>
      <c r="D15" s="54">
        <v>3</v>
      </c>
      <c r="E15" s="50">
        <f>(H15+K15+N15+Q15+T15+W15+Z15+AC15+AF15+AI15+BA15+BD15+BG15+BJ15+BM15+BP15+BS15+CE15+CK15+CN15+CQ15+CT15)/22</f>
        <v>85.486363636363635</v>
      </c>
      <c r="F15" s="54">
        <v>3</v>
      </c>
      <c r="G15" s="50">
        <v>100</v>
      </c>
      <c r="H15" s="50">
        <v>100</v>
      </c>
      <c r="I15" s="54">
        <v>1</v>
      </c>
      <c r="J15" s="50">
        <v>100</v>
      </c>
      <c r="K15" s="50">
        <v>100</v>
      </c>
      <c r="L15" s="54">
        <v>1</v>
      </c>
      <c r="M15" s="50">
        <v>50</v>
      </c>
      <c r="N15" s="50">
        <v>50</v>
      </c>
      <c r="O15" s="54">
        <v>2</v>
      </c>
      <c r="P15" s="50">
        <v>100</v>
      </c>
      <c r="Q15" s="50">
        <v>100</v>
      </c>
      <c r="R15" s="54">
        <v>1</v>
      </c>
      <c r="S15" s="50">
        <v>83.3</v>
      </c>
      <c r="T15" s="50">
        <v>83.3</v>
      </c>
      <c r="U15" s="54">
        <v>3</v>
      </c>
      <c r="V15" s="50">
        <v>100</v>
      </c>
      <c r="W15" s="50">
        <v>100</v>
      </c>
      <c r="X15" s="54">
        <v>1</v>
      </c>
      <c r="Y15" s="50">
        <v>100</v>
      </c>
      <c r="Z15" s="50">
        <v>100</v>
      </c>
      <c r="AA15" s="54">
        <v>1</v>
      </c>
      <c r="AB15" s="50">
        <v>100</v>
      </c>
      <c r="AC15" s="50">
        <v>100</v>
      </c>
      <c r="AD15" s="54">
        <v>1</v>
      </c>
      <c r="AE15" s="50">
        <v>96.4</v>
      </c>
      <c r="AF15" s="50">
        <v>96.4</v>
      </c>
      <c r="AG15" s="54">
        <v>2</v>
      </c>
      <c r="AH15" s="50">
        <v>100</v>
      </c>
      <c r="AI15" s="50">
        <v>100</v>
      </c>
      <c r="AJ15" s="54">
        <v>1</v>
      </c>
      <c r="AK15" s="50" t="s">
        <v>73</v>
      </c>
      <c r="AL15" s="50" t="s">
        <v>73</v>
      </c>
      <c r="AM15" s="50" t="s">
        <v>73</v>
      </c>
      <c r="AN15" s="50" t="s">
        <v>73</v>
      </c>
      <c r="AO15" s="50" t="s">
        <v>73</v>
      </c>
      <c r="AP15" s="50" t="s">
        <v>73</v>
      </c>
      <c r="AQ15" s="50" t="s">
        <v>73</v>
      </c>
      <c r="AR15" s="50" t="s">
        <v>73</v>
      </c>
      <c r="AS15" s="50" t="s">
        <v>73</v>
      </c>
      <c r="AT15" s="50" t="s">
        <v>73</v>
      </c>
      <c r="AU15" s="50" t="s">
        <v>73</v>
      </c>
      <c r="AV15" s="50" t="s">
        <v>73</v>
      </c>
      <c r="AW15" s="50" t="s">
        <v>73</v>
      </c>
      <c r="AX15" s="50" t="s">
        <v>73</v>
      </c>
      <c r="AY15" s="50" t="s">
        <v>73</v>
      </c>
      <c r="AZ15" s="50">
        <v>100</v>
      </c>
      <c r="BA15" s="50">
        <v>100</v>
      </c>
      <c r="BB15" s="54">
        <v>1</v>
      </c>
      <c r="BC15" s="50">
        <v>99.5</v>
      </c>
      <c r="BD15" s="50">
        <v>100</v>
      </c>
      <c r="BE15" s="54">
        <v>1</v>
      </c>
      <c r="BF15" s="33">
        <v>232.86</v>
      </c>
      <c r="BG15" s="50">
        <v>0</v>
      </c>
      <c r="BH15" s="54">
        <v>2</v>
      </c>
      <c r="BI15" s="54">
        <v>1</v>
      </c>
      <c r="BJ15" s="50">
        <v>80</v>
      </c>
      <c r="BK15" s="54">
        <v>2</v>
      </c>
      <c r="BL15" s="54">
        <v>11</v>
      </c>
      <c r="BM15" s="50">
        <v>0</v>
      </c>
      <c r="BN15" s="54">
        <v>1</v>
      </c>
      <c r="BO15" s="69">
        <v>0.19</v>
      </c>
      <c r="BP15" s="50">
        <v>100</v>
      </c>
      <c r="BQ15" s="54">
        <v>1</v>
      </c>
      <c r="BR15" s="69">
        <v>0</v>
      </c>
      <c r="BS15" s="50">
        <v>100</v>
      </c>
      <c r="BT15" s="54">
        <v>2</v>
      </c>
      <c r="BU15" s="50" t="s">
        <v>73</v>
      </c>
      <c r="BV15" s="50" t="s">
        <v>73</v>
      </c>
      <c r="BW15" s="50" t="s">
        <v>73</v>
      </c>
      <c r="BX15" s="50" t="s">
        <v>73</v>
      </c>
      <c r="BY15" s="50" t="s">
        <v>73</v>
      </c>
      <c r="BZ15" s="50" t="s">
        <v>73</v>
      </c>
      <c r="CA15" s="50" t="s">
        <v>73</v>
      </c>
      <c r="CB15" s="50" t="s">
        <v>73</v>
      </c>
      <c r="CC15" s="50" t="s">
        <v>73</v>
      </c>
      <c r="CD15" s="50">
        <v>0</v>
      </c>
      <c r="CE15" s="50">
        <v>100</v>
      </c>
      <c r="CF15" s="54">
        <v>1</v>
      </c>
      <c r="CG15" s="50" t="s">
        <v>73</v>
      </c>
      <c r="CH15" s="50" t="s">
        <v>73</v>
      </c>
      <c r="CI15" s="50" t="s">
        <v>73</v>
      </c>
      <c r="CJ15" s="54">
        <v>75</v>
      </c>
      <c r="CK15" s="50">
        <v>75</v>
      </c>
      <c r="CL15" s="54">
        <v>1</v>
      </c>
      <c r="CM15" s="50">
        <v>96</v>
      </c>
      <c r="CN15" s="50">
        <v>96</v>
      </c>
      <c r="CO15" s="61">
        <v>2</v>
      </c>
      <c r="CP15" s="50">
        <v>100</v>
      </c>
      <c r="CQ15" s="50">
        <v>100</v>
      </c>
      <c r="CR15" s="54">
        <v>1</v>
      </c>
      <c r="CS15" s="50">
        <v>100</v>
      </c>
      <c r="CT15" s="50">
        <v>100</v>
      </c>
      <c r="CU15" s="54">
        <v>1</v>
      </c>
      <c r="CV15" s="50" t="s">
        <v>73</v>
      </c>
      <c r="CW15" s="50" t="s">
        <v>73</v>
      </c>
      <c r="CX15" s="50" t="s">
        <v>73</v>
      </c>
      <c r="CY15" s="50" t="s">
        <v>73</v>
      </c>
      <c r="CZ15" s="50" t="s">
        <v>73</v>
      </c>
      <c r="DA15" s="50" t="s">
        <v>73</v>
      </c>
      <c r="DB15" s="50">
        <f t="shared" ref="DB15" si="30">(DH15+DK15+DN15+DQ15+DT15+DW15)/6</f>
        <v>100</v>
      </c>
      <c r="DC15" s="54">
        <v>1</v>
      </c>
      <c r="DD15" s="54" t="s">
        <v>73</v>
      </c>
      <c r="DE15" s="54" t="s">
        <v>73</v>
      </c>
      <c r="DF15" s="54" t="s">
        <v>73</v>
      </c>
      <c r="DG15" s="50">
        <v>100</v>
      </c>
      <c r="DH15" s="50">
        <v>100</v>
      </c>
      <c r="DI15" s="54"/>
      <c r="DJ15" s="50">
        <v>100</v>
      </c>
      <c r="DK15" s="50">
        <v>100</v>
      </c>
      <c r="DL15" s="54">
        <v>1</v>
      </c>
      <c r="DM15" s="50">
        <v>100</v>
      </c>
      <c r="DN15" s="50">
        <v>100</v>
      </c>
      <c r="DO15" s="54">
        <v>1</v>
      </c>
      <c r="DP15" s="51">
        <v>100</v>
      </c>
      <c r="DQ15" s="51">
        <v>100</v>
      </c>
      <c r="DR15" s="61">
        <v>1</v>
      </c>
      <c r="DS15" s="50">
        <v>0</v>
      </c>
      <c r="DT15" s="50">
        <v>100</v>
      </c>
      <c r="DU15" s="54"/>
      <c r="DV15" s="50">
        <v>0</v>
      </c>
      <c r="DW15" s="50">
        <v>100</v>
      </c>
      <c r="DX15" s="54"/>
      <c r="DY15" s="50">
        <f t="shared" ref="DY15:DY18" si="31">(EB15+EE15+EH15+EK15+EN15)/5</f>
        <v>89.58</v>
      </c>
      <c r="DZ15" s="32">
        <v>2</v>
      </c>
      <c r="EA15" s="50">
        <v>100</v>
      </c>
      <c r="EB15" s="50">
        <v>100</v>
      </c>
      <c r="EC15" s="54">
        <v>1</v>
      </c>
      <c r="ED15" s="50">
        <v>100</v>
      </c>
      <c r="EE15" s="50">
        <v>100</v>
      </c>
      <c r="EF15" s="54">
        <v>1</v>
      </c>
      <c r="EG15" s="50">
        <v>97.9</v>
      </c>
      <c r="EH15" s="50">
        <v>97.9</v>
      </c>
      <c r="EI15" s="61">
        <v>2</v>
      </c>
      <c r="EJ15" s="51">
        <v>87.2</v>
      </c>
      <c r="EK15" s="51">
        <v>50</v>
      </c>
      <c r="EL15" s="61">
        <v>2</v>
      </c>
      <c r="EM15" s="51">
        <v>0</v>
      </c>
      <c r="EN15" s="51">
        <v>100</v>
      </c>
      <c r="EO15" s="61">
        <v>1</v>
      </c>
      <c r="EP15" s="50">
        <f t="shared" si="26"/>
        <v>0</v>
      </c>
      <c r="EQ15" s="54">
        <v>2</v>
      </c>
      <c r="ER15" s="50">
        <v>0</v>
      </c>
      <c r="ES15" s="50">
        <v>0</v>
      </c>
      <c r="ET15" s="54">
        <v>2</v>
      </c>
      <c r="EU15" s="50">
        <f t="shared" si="27"/>
        <v>100</v>
      </c>
      <c r="EV15" s="54">
        <v>1</v>
      </c>
      <c r="EW15" s="50">
        <v>0</v>
      </c>
      <c r="EX15" s="50">
        <v>100</v>
      </c>
      <c r="EY15" s="54">
        <v>1</v>
      </c>
      <c r="EZ15" s="50">
        <v>0</v>
      </c>
      <c r="FA15" s="50">
        <v>100</v>
      </c>
      <c r="FB15" s="54">
        <v>1</v>
      </c>
    </row>
    <row r="16" spans="1:158" s="13" customFormat="1" ht="40.950000000000003" customHeight="1" x14ac:dyDescent="0.25">
      <c r="A16" s="26"/>
      <c r="B16" s="63" t="s">
        <v>63</v>
      </c>
      <c r="C16" s="52">
        <f>+(C17+C18+C19+C20+C21)/5</f>
        <v>75.330558549783547</v>
      </c>
      <c r="D16" s="55" t="s">
        <v>74</v>
      </c>
      <c r="E16" s="52">
        <f>+(E17+E18+E19+E20+E21)/5</f>
        <v>88.355602272727282</v>
      </c>
      <c r="F16" s="55" t="s">
        <v>74</v>
      </c>
      <c r="G16" s="37">
        <f>(G18+G19+G20+G21)/4</f>
        <v>100</v>
      </c>
      <c r="H16" s="37">
        <f>(H18+H19+H20+H21)/4</f>
        <v>100</v>
      </c>
      <c r="I16" s="52" t="s">
        <v>74</v>
      </c>
      <c r="J16" s="37">
        <f>(J18+J19+J20+J21)/4</f>
        <v>100</v>
      </c>
      <c r="K16" s="37">
        <f>(K18+K19+K20+K21)/4</f>
        <v>100</v>
      </c>
      <c r="L16" s="52" t="s">
        <v>74</v>
      </c>
      <c r="M16" s="37">
        <f t="shared" ref="M16:N16" si="32">(M17+M18+M19+M20+M21)/5</f>
        <v>58</v>
      </c>
      <c r="N16" s="37">
        <f t="shared" si="32"/>
        <v>58</v>
      </c>
      <c r="O16" s="52" t="s">
        <v>74</v>
      </c>
      <c r="P16" s="37">
        <f t="shared" ref="P16:Q16" si="33">(P17+P18+P19+P20+P21)/5</f>
        <v>100</v>
      </c>
      <c r="Q16" s="37">
        <f t="shared" si="33"/>
        <v>100</v>
      </c>
      <c r="R16" s="52" t="s">
        <v>74</v>
      </c>
      <c r="S16" s="37">
        <f t="shared" ref="S16:T16" si="34">(S17+S18+S19+S20+S21)/5</f>
        <v>88.140000000000015</v>
      </c>
      <c r="T16" s="37">
        <f t="shared" si="34"/>
        <v>88.140000000000015</v>
      </c>
      <c r="U16" s="52" t="s">
        <v>74</v>
      </c>
      <c r="V16" s="37">
        <f t="shared" ref="V16:W16" si="35">(V17+V18+V19+V20+V21)/5</f>
        <v>100</v>
      </c>
      <c r="W16" s="37">
        <f t="shared" si="35"/>
        <v>100</v>
      </c>
      <c r="X16" s="52" t="s">
        <v>74</v>
      </c>
      <c r="Y16" s="37">
        <f t="shared" ref="Y16:Z16" si="36">(Y17+Y18+Y19+Y20+Y21)/5</f>
        <v>100</v>
      </c>
      <c r="Z16" s="37">
        <f t="shared" si="36"/>
        <v>100</v>
      </c>
      <c r="AA16" s="52" t="s">
        <v>74</v>
      </c>
      <c r="AB16" s="37">
        <f t="shared" ref="AB16:AC16" si="37">(AB17+AB18+AB19+AB20+AB21)/5</f>
        <v>100</v>
      </c>
      <c r="AC16" s="37">
        <f t="shared" si="37"/>
        <v>100</v>
      </c>
      <c r="AD16" s="52" t="s">
        <v>74</v>
      </c>
      <c r="AE16" s="37">
        <f t="shared" ref="AE16:AF16" si="38">(AE17+AE18+AE19+AE20+AE21)/5</f>
        <v>97.640000000000015</v>
      </c>
      <c r="AF16" s="37">
        <f t="shared" si="38"/>
        <v>97.640000000000015</v>
      </c>
      <c r="AG16" s="52" t="s">
        <v>74</v>
      </c>
      <c r="AH16" s="37">
        <f t="shared" ref="AH16:AI16" si="39">(AH17+AH18+AH19+AH20+AH21)/5</f>
        <v>100</v>
      </c>
      <c r="AI16" s="37">
        <f t="shared" si="39"/>
        <v>100</v>
      </c>
      <c r="AJ16" s="52" t="s">
        <v>74</v>
      </c>
      <c r="AK16" s="37">
        <f>(AK18+AK19+AK20+AK21)/4</f>
        <v>100</v>
      </c>
      <c r="AL16" s="37">
        <f>(AL18+AL19+AL20+AL21)/4</f>
        <v>100</v>
      </c>
      <c r="AM16" s="52" t="s">
        <v>74</v>
      </c>
      <c r="AN16" s="37">
        <f>(AN18+AN19+AN20+AN21)/4</f>
        <v>100</v>
      </c>
      <c r="AO16" s="37">
        <f>(AO18+AO19+AO20+AO21)/4</f>
        <v>100</v>
      </c>
      <c r="AP16" s="52" t="s">
        <v>74</v>
      </c>
      <c r="AQ16" s="37">
        <f>(AQ18+AQ19+AQ20+AQ21)/4</f>
        <v>100</v>
      </c>
      <c r="AR16" s="37">
        <f>(AR18+AR19+AR20+AR21)/4</f>
        <v>100</v>
      </c>
      <c r="AS16" s="52" t="s">
        <v>74</v>
      </c>
      <c r="AT16" s="37">
        <f>(AT18+AT19+AT20+AT21)/4</f>
        <v>98.1</v>
      </c>
      <c r="AU16" s="37">
        <f>(AU18+AU19+AU20+AU21)/4</f>
        <v>98.1</v>
      </c>
      <c r="AV16" s="52" t="s">
        <v>74</v>
      </c>
      <c r="AW16" s="37">
        <f>(AW18+AW19+AW20+AW21)/4</f>
        <v>96.800000000000011</v>
      </c>
      <c r="AX16" s="37">
        <f>(AX18+AX19+AX20+AX21)/4</f>
        <v>96.800000000000011</v>
      </c>
      <c r="AY16" s="52" t="s">
        <v>74</v>
      </c>
      <c r="AZ16" s="37">
        <f t="shared" ref="AZ16:BA16" si="40">(AZ17+AZ18+AZ19+AZ20+AZ21)/5</f>
        <v>100</v>
      </c>
      <c r="BA16" s="37">
        <f t="shared" si="40"/>
        <v>100</v>
      </c>
      <c r="BB16" s="52" t="s">
        <v>74</v>
      </c>
      <c r="BC16" s="37">
        <f t="shared" ref="BC16:BD16" si="41">(BC17+BC18+BC19+BC20+BC21)/5</f>
        <v>99.5</v>
      </c>
      <c r="BD16" s="37">
        <f t="shared" si="41"/>
        <v>100</v>
      </c>
      <c r="BE16" s="52" t="s">
        <v>74</v>
      </c>
      <c r="BF16" s="59">
        <f t="shared" ref="BF16:BG16" si="42">(BF17+BF18+BF19+BF20+BF21)/5</f>
        <v>72.61999999999999</v>
      </c>
      <c r="BG16" s="37">
        <f t="shared" si="42"/>
        <v>80</v>
      </c>
      <c r="BH16" s="52" t="s">
        <v>74</v>
      </c>
      <c r="BI16" s="37">
        <f t="shared" ref="BI16:BJ16" si="43">(BI17+BI18+BI19+BI20+BI21)/5</f>
        <v>2.6</v>
      </c>
      <c r="BJ16" s="37">
        <f t="shared" si="43"/>
        <v>68</v>
      </c>
      <c r="BK16" s="52" t="s">
        <v>74</v>
      </c>
      <c r="BL16" s="37">
        <f t="shared" ref="BL16:BM16" si="44">(BL17+BL18+BL19+BL20+BL21)/5</f>
        <v>8.8000000000000007</v>
      </c>
      <c r="BM16" s="37">
        <f t="shared" si="44"/>
        <v>0</v>
      </c>
      <c r="BN16" s="52" t="s">
        <v>74</v>
      </c>
      <c r="BO16" s="68">
        <f t="shared" ref="BO16:BP16" si="45">(BO17+BO18+BO19+BO20+BO21)/5</f>
        <v>4.0000000000000001E-3</v>
      </c>
      <c r="BP16" s="37">
        <f t="shared" si="45"/>
        <v>100</v>
      </c>
      <c r="BQ16" s="52" t="s">
        <v>74</v>
      </c>
      <c r="BR16" s="68">
        <f t="shared" ref="BR16:BS16" si="46">(BR17+BR18+BR19+BR20+BR21)/5</f>
        <v>4.2000000000000003E-2</v>
      </c>
      <c r="BS16" s="37">
        <f t="shared" si="46"/>
        <v>80</v>
      </c>
      <c r="BT16" s="52" t="s">
        <v>74</v>
      </c>
      <c r="BU16" s="37">
        <f>(BU18+BU19+BU20+BU21)</f>
        <v>16</v>
      </c>
      <c r="BV16" s="37">
        <f>(BV18+BV19+BV20+BV21)/4</f>
        <v>100</v>
      </c>
      <c r="BW16" s="52" t="s">
        <v>74</v>
      </c>
      <c r="BX16" s="37">
        <f>(BX18+BX19+BX20+BX21)/4</f>
        <v>38.077499999999993</v>
      </c>
      <c r="BY16" s="37">
        <f>(BY18+BY19+BY20+BY21)/4</f>
        <v>100</v>
      </c>
      <c r="BZ16" s="52" t="s">
        <v>74</v>
      </c>
      <c r="CA16" s="37">
        <f>(CA17+CA19)/2</f>
        <v>5</v>
      </c>
      <c r="CB16" s="37">
        <f>(CB17+CB19)/2</f>
        <v>0</v>
      </c>
      <c r="CC16" s="52" t="s">
        <v>74</v>
      </c>
      <c r="CD16" s="37">
        <f t="shared" ref="CD16:CE16" si="47">(CD17+CD18+CD19+CD20+CD21)/5</f>
        <v>4.2</v>
      </c>
      <c r="CE16" s="37">
        <f t="shared" si="47"/>
        <v>60</v>
      </c>
      <c r="CF16" s="52" t="s">
        <v>74</v>
      </c>
      <c r="CG16" s="37">
        <f>(CG17+CG18)/2</f>
        <v>10.5</v>
      </c>
      <c r="CH16" s="37">
        <f>(CH17+CH18)/2</f>
        <v>100</v>
      </c>
      <c r="CI16" s="52" t="s">
        <v>74</v>
      </c>
      <c r="CJ16" s="37">
        <f t="shared" ref="CJ16:CK16" si="48">(CJ17+CJ18+CJ19+CJ20+CJ21)/5</f>
        <v>94.4</v>
      </c>
      <c r="CK16" s="37">
        <f t="shared" si="48"/>
        <v>94.4</v>
      </c>
      <c r="CL16" s="52" t="s">
        <v>74</v>
      </c>
      <c r="CM16" s="37">
        <f>(CM17+CM18+CM19)/3</f>
        <v>92</v>
      </c>
      <c r="CN16" s="37">
        <f>(CN17+CN18+CN19)/3</f>
        <v>92</v>
      </c>
      <c r="CO16" s="52" t="s">
        <v>74</v>
      </c>
      <c r="CP16" s="37">
        <f t="shared" ref="CP16:CQ16" si="49">(CP17+CP18+CP19+CP20+CP21)/5</f>
        <v>100</v>
      </c>
      <c r="CQ16" s="37">
        <f t="shared" si="49"/>
        <v>100</v>
      </c>
      <c r="CR16" s="52" t="s">
        <v>74</v>
      </c>
      <c r="CS16" s="37">
        <f t="shared" ref="CS16:CT16" si="50">(CS17+CS18+CS19+CS20+CS21)/5</f>
        <v>100</v>
      </c>
      <c r="CT16" s="37">
        <f t="shared" si="50"/>
        <v>100</v>
      </c>
      <c r="CU16" s="52" t="s">
        <v>74</v>
      </c>
      <c r="CV16" s="37">
        <f>(CV18+CV19+CV20+CV21)/4</f>
        <v>100</v>
      </c>
      <c r="CW16" s="37">
        <f>(CW18+CW19+CW20+CW21)/4</f>
        <v>100</v>
      </c>
      <c r="CX16" s="52" t="s">
        <v>74</v>
      </c>
      <c r="CY16" s="37">
        <f>(CY18+CY19+CY20+CY21)/4</f>
        <v>100</v>
      </c>
      <c r="CZ16" s="37">
        <f>(CZ18+CZ19+CZ20+CZ21)/4</f>
        <v>100</v>
      </c>
      <c r="DA16" s="52" t="s">
        <v>74</v>
      </c>
      <c r="DB16" s="37">
        <f>(DB18+DB19+DB17)/3</f>
        <v>87.460317460317455</v>
      </c>
      <c r="DC16" s="55" t="s">
        <v>74</v>
      </c>
      <c r="DD16" s="52">
        <f>DD18</f>
        <v>0</v>
      </c>
      <c r="DE16" s="52">
        <f>DE18</f>
        <v>100</v>
      </c>
      <c r="DF16" s="55" t="s">
        <v>74</v>
      </c>
      <c r="DG16" s="52">
        <f t="shared" ref="DG16:DH16" si="51">(DG17+DG18+DG19)/3</f>
        <v>100</v>
      </c>
      <c r="DH16" s="52">
        <f t="shared" si="51"/>
        <v>100</v>
      </c>
      <c r="DI16" s="55" t="s">
        <v>74</v>
      </c>
      <c r="DJ16" s="52">
        <f t="shared" ref="DJ16:DK16" si="52">(DJ17+DJ18+DJ19)/3</f>
        <v>100</v>
      </c>
      <c r="DK16" s="52">
        <f t="shared" si="52"/>
        <v>100</v>
      </c>
      <c r="DL16" s="55" t="s">
        <v>74</v>
      </c>
      <c r="DM16" s="52">
        <f t="shared" ref="DM16:DN16" si="53">(DM17+DM18+DM19)/3</f>
        <v>100</v>
      </c>
      <c r="DN16" s="52">
        <f t="shared" si="53"/>
        <v>100</v>
      </c>
      <c r="DO16" s="55" t="s">
        <v>74</v>
      </c>
      <c r="DP16" s="53">
        <f t="shared" ref="DP16:DQ16" si="54">(DP17+DP18+DP19)/3</f>
        <v>117.93333333333334</v>
      </c>
      <c r="DQ16" s="53">
        <f t="shared" si="54"/>
        <v>23.333333333333332</v>
      </c>
      <c r="DR16" s="72" t="s">
        <v>74</v>
      </c>
      <c r="DS16" s="52">
        <f t="shared" ref="DS16:DT16" si="55">(DS17+DS18+DS19)/3</f>
        <v>0</v>
      </c>
      <c r="DT16" s="52">
        <f t="shared" si="55"/>
        <v>100</v>
      </c>
      <c r="DU16" s="55" t="s">
        <v>74</v>
      </c>
      <c r="DV16" s="52">
        <f>(DV17+DV18+DV19)/3</f>
        <v>0</v>
      </c>
      <c r="DW16" s="52">
        <f>(DW17+DW18+DW19)/3</f>
        <v>100</v>
      </c>
      <c r="DX16" s="55" t="s">
        <v>74</v>
      </c>
      <c r="DY16" s="52">
        <f>(DY18+DY19+DY20+DY21+DY17)/5</f>
        <v>87.551999999999992</v>
      </c>
      <c r="DZ16" s="32" t="s">
        <v>74</v>
      </c>
      <c r="EA16" s="52">
        <f>(EA17+EA18+EA19+EA20+EA21)/5</f>
        <v>100</v>
      </c>
      <c r="EB16" s="52">
        <f>(EB17+EB18+EB19+EB20+EB21)/5</f>
        <v>100</v>
      </c>
      <c r="EC16" s="52" t="s">
        <v>74</v>
      </c>
      <c r="ED16" s="52">
        <f t="shared" ref="ED16:EE16" si="56">(ED17+ED18+ED19+ED20+ED21)/5</f>
        <v>100</v>
      </c>
      <c r="EE16" s="52">
        <f t="shared" si="56"/>
        <v>100</v>
      </c>
      <c r="EF16" s="52" t="s">
        <v>74</v>
      </c>
      <c r="EG16" s="52">
        <f t="shared" ref="EG16:EH16" si="57">(EG17+EG18+EG19+EG20+EG21)/5</f>
        <v>98.140000000000015</v>
      </c>
      <c r="EH16" s="52">
        <f t="shared" si="57"/>
        <v>98.140000000000015</v>
      </c>
      <c r="EI16" s="52" t="s">
        <v>74</v>
      </c>
      <c r="EJ16" s="52">
        <f t="shared" ref="EJ16:EK16" si="58">(EJ17+EJ18+EJ19+EJ20+EJ21)/5</f>
        <v>85.259999999999991</v>
      </c>
      <c r="EK16" s="52">
        <f t="shared" si="58"/>
        <v>50</v>
      </c>
      <c r="EL16" s="52" t="s">
        <v>74</v>
      </c>
      <c r="EM16" s="36">
        <f>EM18</f>
        <v>0</v>
      </c>
      <c r="EN16" s="36">
        <f>EN18</f>
        <v>100</v>
      </c>
      <c r="EO16" s="55" t="s">
        <v>74</v>
      </c>
      <c r="EP16" s="52">
        <f t="shared" si="26"/>
        <v>20</v>
      </c>
      <c r="EQ16" s="52" t="s">
        <v>74</v>
      </c>
      <c r="ER16" s="37">
        <f>(ER18+ER19+ER20+ER21+ER17)/5</f>
        <v>20</v>
      </c>
      <c r="ES16" s="37">
        <f>(ES18+ES19+ES20+ES21+ES17)/5</f>
        <v>20</v>
      </c>
      <c r="ET16" s="52" t="s">
        <v>74</v>
      </c>
      <c r="EU16" s="52">
        <f t="shared" si="27"/>
        <v>100</v>
      </c>
      <c r="EV16" s="52" t="s">
        <v>74</v>
      </c>
      <c r="EW16" s="37">
        <f>(EW18+EW19+EW20+EW21+EW17)/5</f>
        <v>0</v>
      </c>
      <c r="EX16" s="37">
        <f>(EX18+EX19+EX20+EX21+EX17)/5</f>
        <v>100</v>
      </c>
      <c r="EY16" s="52" t="s">
        <v>74</v>
      </c>
      <c r="EZ16" s="37">
        <f>(EZ18+EZ19+EZ20+EZ21+EZ17)/5</f>
        <v>0</v>
      </c>
      <c r="FA16" s="37">
        <f>(FA18+FA19+FA20+FA21+FA17)/5</f>
        <v>100</v>
      </c>
      <c r="FB16" s="52" t="s">
        <v>74</v>
      </c>
    </row>
    <row r="17" spans="1:158" x14ac:dyDescent="0.25">
      <c r="A17" s="28"/>
      <c r="B17" s="49" t="s">
        <v>68</v>
      </c>
      <c r="C17" s="50">
        <f t="shared" ref="C17:C19" si="59">(E17+DB17+DY17+EP17+EU17)/5</f>
        <v>69.449393939393943</v>
      </c>
      <c r="D17" s="60">
        <v>5</v>
      </c>
      <c r="E17" s="50">
        <f>(N17+Q17+T17+W17+Z17+AC17+AF17+AI17+BD17+BG17+BJ17+BM17+BP17+BS17+CB17+CE17+CH17+CK17+CN17+CQ17+CT17+BA17)/22</f>
        <v>76.713636363636354</v>
      </c>
      <c r="F17" s="60">
        <v>5</v>
      </c>
      <c r="G17" s="50" t="s">
        <v>73</v>
      </c>
      <c r="H17" s="50" t="s">
        <v>73</v>
      </c>
      <c r="I17" s="50" t="s">
        <v>73</v>
      </c>
      <c r="J17" s="50"/>
      <c r="K17" s="50"/>
      <c r="L17" s="50" t="s">
        <v>73</v>
      </c>
      <c r="M17" s="50">
        <v>30</v>
      </c>
      <c r="N17" s="50">
        <v>30</v>
      </c>
      <c r="O17" s="54">
        <v>2</v>
      </c>
      <c r="P17" s="50">
        <v>100</v>
      </c>
      <c r="Q17" s="50">
        <v>100</v>
      </c>
      <c r="R17" s="54">
        <v>1</v>
      </c>
      <c r="S17" s="50">
        <v>88.9</v>
      </c>
      <c r="T17" s="50">
        <v>88.9</v>
      </c>
      <c r="U17" s="54">
        <v>3</v>
      </c>
      <c r="V17" s="50">
        <v>100</v>
      </c>
      <c r="W17" s="50">
        <v>100</v>
      </c>
      <c r="X17" s="54">
        <v>1</v>
      </c>
      <c r="Y17" s="50">
        <v>100</v>
      </c>
      <c r="Z17" s="50">
        <v>100</v>
      </c>
      <c r="AA17" s="54">
        <v>1</v>
      </c>
      <c r="AB17" s="50">
        <v>100</v>
      </c>
      <c r="AC17" s="50">
        <v>100</v>
      </c>
      <c r="AD17" s="54">
        <v>1</v>
      </c>
      <c r="AE17" s="50">
        <v>97.8</v>
      </c>
      <c r="AF17" s="50">
        <v>97.8</v>
      </c>
      <c r="AG17" s="54">
        <v>3</v>
      </c>
      <c r="AH17" s="50">
        <v>100</v>
      </c>
      <c r="AI17" s="50">
        <v>100</v>
      </c>
      <c r="AJ17" s="54">
        <v>1</v>
      </c>
      <c r="AK17" s="50" t="s">
        <v>73</v>
      </c>
      <c r="AL17" s="50" t="s">
        <v>73</v>
      </c>
      <c r="AM17" s="50" t="s">
        <v>73</v>
      </c>
      <c r="AN17" s="50" t="s">
        <v>73</v>
      </c>
      <c r="AO17" s="50" t="s">
        <v>73</v>
      </c>
      <c r="AP17" s="50" t="s">
        <v>73</v>
      </c>
      <c r="AQ17" s="50" t="s">
        <v>73</v>
      </c>
      <c r="AR17" s="50" t="s">
        <v>73</v>
      </c>
      <c r="AS17" s="50" t="s">
        <v>73</v>
      </c>
      <c r="AT17" s="50" t="s">
        <v>73</v>
      </c>
      <c r="AU17" s="50" t="s">
        <v>73</v>
      </c>
      <c r="AV17" s="50" t="s">
        <v>73</v>
      </c>
      <c r="AW17" s="50" t="s">
        <v>73</v>
      </c>
      <c r="AX17" s="50" t="s">
        <v>73</v>
      </c>
      <c r="AY17" s="50" t="s">
        <v>73</v>
      </c>
      <c r="AZ17" s="50">
        <v>100</v>
      </c>
      <c r="BA17" s="50">
        <v>100</v>
      </c>
      <c r="BB17" s="54">
        <v>1</v>
      </c>
      <c r="BC17" s="50">
        <v>98.3</v>
      </c>
      <c r="BD17" s="50">
        <v>100</v>
      </c>
      <c r="BE17" s="54">
        <v>1</v>
      </c>
      <c r="BF17" s="33">
        <v>-16.940000000000001</v>
      </c>
      <c r="BG17" s="50">
        <v>100</v>
      </c>
      <c r="BH17" s="54">
        <v>1</v>
      </c>
      <c r="BI17" s="54">
        <v>6</v>
      </c>
      <c r="BJ17" s="50">
        <v>30</v>
      </c>
      <c r="BK17" s="54">
        <v>3</v>
      </c>
      <c r="BL17" s="54">
        <v>11</v>
      </c>
      <c r="BM17" s="50">
        <v>0</v>
      </c>
      <c r="BN17" s="54">
        <v>1</v>
      </c>
      <c r="BO17" s="69">
        <v>0.02</v>
      </c>
      <c r="BP17" s="50">
        <v>100</v>
      </c>
      <c r="BQ17" s="54">
        <v>1</v>
      </c>
      <c r="BR17" s="69">
        <v>0.2</v>
      </c>
      <c r="BS17" s="50">
        <v>50</v>
      </c>
      <c r="BT17" s="54">
        <v>2</v>
      </c>
      <c r="BU17" s="50" t="s">
        <v>73</v>
      </c>
      <c r="BV17" s="50" t="s">
        <v>73</v>
      </c>
      <c r="BW17" s="50" t="s">
        <v>73</v>
      </c>
      <c r="BX17" s="50" t="s">
        <v>73</v>
      </c>
      <c r="BY17" s="50" t="s">
        <v>73</v>
      </c>
      <c r="BZ17" s="50" t="s">
        <v>73</v>
      </c>
      <c r="CA17" s="76">
        <v>4</v>
      </c>
      <c r="CB17" s="76">
        <v>0</v>
      </c>
      <c r="CC17" s="54">
        <v>1</v>
      </c>
      <c r="CD17" s="50">
        <v>1</v>
      </c>
      <c r="CE17" s="50">
        <v>0</v>
      </c>
      <c r="CF17" s="54">
        <v>2</v>
      </c>
      <c r="CG17" s="54">
        <v>1</v>
      </c>
      <c r="CH17" s="50">
        <v>100</v>
      </c>
      <c r="CI17" s="54">
        <v>1</v>
      </c>
      <c r="CJ17" s="54">
        <v>100</v>
      </c>
      <c r="CK17" s="50">
        <v>100</v>
      </c>
      <c r="CL17" s="54">
        <v>1</v>
      </c>
      <c r="CM17" s="50">
        <v>91</v>
      </c>
      <c r="CN17" s="50">
        <v>91</v>
      </c>
      <c r="CO17" s="61">
        <v>2</v>
      </c>
      <c r="CP17" s="50">
        <v>100</v>
      </c>
      <c r="CQ17" s="50">
        <v>100</v>
      </c>
      <c r="CR17" s="54">
        <v>1</v>
      </c>
      <c r="CS17" s="50">
        <v>100</v>
      </c>
      <c r="CT17" s="50">
        <v>100</v>
      </c>
      <c r="CU17" s="54">
        <v>1</v>
      </c>
      <c r="CV17" s="50" t="s">
        <v>73</v>
      </c>
      <c r="CW17" s="50" t="s">
        <v>73</v>
      </c>
      <c r="CX17" s="50" t="s">
        <v>73</v>
      </c>
      <c r="CY17" s="50" t="s">
        <v>73</v>
      </c>
      <c r="CZ17" s="50" t="s">
        <v>73</v>
      </c>
      <c r="DA17" s="50" t="s">
        <v>73</v>
      </c>
      <c r="DB17" s="50">
        <f t="shared" ref="DB17:DB19" si="60">(DH17+DK17+DN17+DQ17+DT17+DW17)/6</f>
        <v>83.333333333333329</v>
      </c>
      <c r="DC17" s="54">
        <v>3</v>
      </c>
      <c r="DD17" s="54" t="s">
        <v>73</v>
      </c>
      <c r="DE17" s="54" t="s">
        <v>73</v>
      </c>
      <c r="DF17" s="54" t="s">
        <v>73</v>
      </c>
      <c r="DG17" s="50">
        <v>100</v>
      </c>
      <c r="DH17" s="50">
        <v>100</v>
      </c>
      <c r="DI17" s="54">
        <v>1</v>
      </c>
      <c r="DJ17" s="50">
        <v>100</v>
      </c>
      <c r="DK17" s="50">
        <v>100</v>
      </c>
      <c r="DL17" s="54">
        <v>1</v>
      </c>
      <c r="DM17" s="50">
        <v>100</v>
      </c>
      <c r="DN17" s="50">
        <v>100</v>
      </c>
      <c r="DO17" s="54">
        <v>1</v>
      </c>
      <c r="DP17" s="51">
        <v>129.80000000000001</v>
      </c>
      <c r="DQ17" s="51">
        <v>0</v>
      </c>
      <c r="DR17" s="61">
        <v>3</v>
      </c>
      <c r="DS17" s="50">
        <v>0</v>
      </c>
      <c r="DT17" s="50">
        <v>100</v>
      </c>
      <c r="DU17" s="54">
        <v>1</v>
      </c>
      <c r="DV17" s="50">
        <v>0</v>
      </c>
      <c r="DW17" s="50">
        <v>100</v>
      </c>
      <c r="DX17" s="54">
        <v>1</v>
      </c>
      <c r="DY17" s="50">
        <f>(EB17+EE17+EH17+EK17)/4</f>
        <v>87.2</v>
      </c>
      <c r="DZ17" s="30">
        <v>2</v>
      </c>
      <c r="EA17" s="50">
        <v>100</v>
      </c>
      <c r="EB17" s="50">
        <v>100</v>
      </c>
      <c r="EC17" s="54">
        <v>1</v>
      </c>
      <c r="ED17" s="50">
        <v>100</v>
      </c>
      <c r="EE17" s="50">
        <v>100</v>
      </c>
      <c r="EF17" s="54">
        <v>1</v>
      </c>
      <c r="EG17" s="50">
        <v>98.8</v>
      </c>
      <c r="EH17" s="50">
        <v>98.8</v>
      </c>
      <c r="EI17" s="61">
        <v>1</v>
      </c>
      <c r="EJ17" s="51">
        <v>96.3</v>
      </c>
      <c r="EK17" s="51">
        <v>50</v>
      </c>
      <c r="EL17" s="61">
        <v>1</v>
      </c>
      <c r="EM17" s="51" t="s">
        <v>73</v>
      </c>
      <c r="EN17" s="51" t="s">
        <v>73</v>
      </c>
      <c r="EO17" s="61" t="s">
        <v>73</v>
      </c>
      <c r="EP17" s="50">
        <f t="shared" si="26"/>
        <v>0</v>
      </c>
      <c r="EQ17" s="54">
        <v>2</v>
      </c>
      <c r="ER17" s="50">
        <v>0</v>
      </c>
      <c r="ES17" s="50">
        <v>0</v>
      </c>
      <c r="ET17" s="54">
        <v>2</v>
      </c>
      <c r="EU17" s="50">
        <f t="shared" si="27"/>
        <v>100</v>
      </c>
      <c r="EV17" s="54">
        <v>1</v>
      </c>
      <c r="EW17" s="50">
        <v>0</v>
      </c>
      <c r="EX17" s="50">
        <v>100</v>
      </c>
      <c r="EY17" s="54">
        <v>1</v>
      </c>
      <c r="EZ17" s="50">
        <v>0</v>
      </c>
      <c r="FA17" s="50">
        <v>100</v>
      </c>
      <c r="FB17" s="54">
        <v>1</v>
      </c>
    </row>
    <row r="18" spans="1:158" s="73" customFormat="1" ht="41.4" x14ac:dyDescent="0.25">
      <c r="A18" s="74"/>
      <c r="B18" s="75" t="s">
        <v>69</v>
      </c>
      <c r="C18" s="76">
        <f t="shared" si="59"/>
        <v>74.132982142857145</v>
      </c>
      <c r="D18" s="77">
        <v>2</v>
      </c>
      <c r="E18" s="76">
        <f>(H18+K18+N18+Q18+T18+W18+Z18+AC18+AF18+AI18+AL18+AO18+AR18+AU18+AX18+BA18+BD18+BG18+BJ18+BM18+BP18+BS18+BV18+BY18+CE18+CH18+CK18+CN18+CQ18+CT18+CW18+CZ18)/32</f>
        <v>85.290625000000006</v>
      </c>
      <c r="F18" s="77">
        <v>4</v>
      </c>
      <c r="G18" s="76">
        <v>100</v>
      </c>
      <c r="H18" s="76">
        <v>100</v>
      </c>
      <c r="I18" s="78">
        <v>1</v>
      </c>
      <c r="J18" s="76">
        <v>100</v>
      </c>
      <c r="K18" s="76">
        <v>100</v>
      </c>
      <c r="L18" s="78">
        <v>1</v>
      </c>
      <c r="M18" s="76">
        <v>30</v>
      </c>
      <c r="N18" s="76">
        <v>30</v>
      </c>
      <c r="O18" s="78">
        <v>2</v>
      </c>
      <c r="P18" s="76">
        <v>100</v>
      </c>
      <c r="Q18" s="76">
        <v>100</v>
      </c>
      <c r="R18" s="78">
        <v>1</v>
      </c>
      <c r="S18" s="76">
        <v>84.6</v>
      </c>
      <c r="T18" s="76">
        <v>84.6</v>
      </c>
      <c r="U18" s="78">
        <v>4</v>
      </c>
      <c r="V18" s="76">
        <v>100</v>
      </c>
      <c r="W18" s="76">
        <v>100</v>
      </c>
      <c r="X18" s="78">
        <v>1</v>
      </c>
      <c r="Y18" s="76">
        <v>100</v>
      </c>
      <c r="Z18" s="76">
        <v>100</v>
      </c>
      <c r="AA18" s="78">
        <v>1</v>
      </c>
      <c r="AB18" s="76">
        <v>100</v>
      </c>
      <c r="AC18" s="76">
        <v>100</v>
      </c>
      <c r="AD18" s="78">
        <v>1</v>
      </c>
      <c r="AE18" s="76">
        <v>97.3</v>
      </c>
      <c r="AF18" s="76">
        <v>97.3</v>
      </c>
      <c r="AG18" s="78">
        <v>4</v>
      </c>
      <c r="AH18" s="76">
        <v>100</v>
      </c>
      <c r="AI18" s="76">
        <v>100</v>
      </c>
      <c r="AJ18" s="78">
        <v>1</v>
      </c>
      <c r="AK18" s="76">
        <v>100</v>
      </c>
      <c r="AL18" s="76">
        <v>100</v>
      </c>
      <c r="AM18" s="78">
        <v>1</v>
      </c>
      <c r="AN18" s="76">
        <v>100</v>
      </c>
      <c r="AO18" s="76">
        <v>100</v>
      </c>
      <c r="AP18" s="78">
        <v>1</v>
      </c>
      <c r="AQ18" s="76">
        <v>100</v>
      </c>
      <c r="AR18" s="76">
        <v>100</v>
      </c>
      <c r="AS18" s="78">
        <v>1</v>
      </c>
      <c r="AT18" s="76">
        <v>95.4</v>
      </c>
      <c r="AU18" s="76">
        <v>95.4</v>
      </c>
      <c r="AV18" s="78">
        <v>4</v>
      </c>
      <c r="AW18" s="76">
        <v>100</v>
      </c>
      <c r="AX18" s="76">
        <v>100</v>
      </c>
      <c r="AY18" s="78">
        <v>1</v>
      </c>
      <c r="AZ18" s="76">
        <v>100</v>
      </c>
      <c r="BA18" s="76">
        <v>100</v>
      </c>
      <c r="BB18" s="78">
        <v>1</v>
      </c>
      <c r="BC18" s="76">
        <v>99.9</v>
      </c>
      <c r="BD18" s="76">
        <v>100</v>
      </c>
      <c r="BE18" s="78">
        <v>1</v>
      </c>
      <c r="BF18" s="79">
        <v>391.84</v>
      </c>
      <c r="BG18" s="76">
        <v>0</v>
      </c>
      <c r="BH18" s="78">
        <v>2</v>
      </c>
      <c r="BI18" s="78">
        <v>0</v>
      </c>
      <c r="BJ18" s="76">
        <v>100</v>
      </c>
      <c r="BK18" s="78">
        <v>1</v>
      </c>
      <c r="BL18" s="78">
        <v>11</v>
      </c>
      <c r="BM18" s="76">
        <v>0</v>
      </c>
      <c r="BN18" s="78">
        <v>1</v>
      </c>
      <c r="BO18" s="69">
        <v>0</v>
      </c>
      <c r="BP18" s="76">
        <v>100</v>
      </c>
      <c r="BQ18" s="78">
        <v>1</v>
      </c>
      <c r="BR18" s="69">
        <v>0.01</v>
      </c>
      <c r="BS18" s="76">
        <v>50</v>
      </c>
      <c r="BT18" s="78">
        <v>2</v>
      </c>
      <c r="BU18" s="78">
        <v>1</v>
      </c>
      <c r="BV18" s="76">
        <v>100</v>
      </c>
      <c r="BW18" s="78">
        <v>1</v>
      </c>
      <c r="BX18" s="69">
        <v>81.260000000000005</v>
      </c>
      <c r="BY18" s="76">
        <v>100</v>
      </c>
      <c r="BZ18" s="78">
        <v>1</v>
      </c>
      <c r="CA18" s="76" t="s">
        <v>73</v>
      </c>
      <c r="CB18" s="76" t="s">
        <v>73</v>
      </c>
      <c r="CC18" s="76" t="s">
        <v>73</v>
      </c>
      <c r="CD18" s="76">
        <v>20</v>
      </c>
      <c r="CE18" s="76">
        <v>0</v>
      </c>
      <c r="CF18" s="78">
        <v>2</v>
      </c>
      <c r="CG18" s="78">
        <v>20</v>
      </c>
      <c r="CH18" s="76">
        <v>100</v>
      </c>
      <c r="CI18" s="78">
        <v>1</v>
      </c>
      <c r="CJ18" s="78">
        <v>72</v>
      </c>
      <c r="CK18" s="76">
        <v>72</v>
      </c>
      <c r="CL18" s="78"/>
      <c r="CM18" s="76">
        <v>100</v>
      </c>
      <c r="CN18" s="76">
        <v>100</v>
      </c>
      <c r="CO18" s="80">
        <v>1</v>
      </c>
      <c r="CP18" s="76">
        <v>100</v>
      </c>
      <c r="CQ18" s="76">
        <v>100</v>
      </c>
      <c r="CR18" s="78">
        <v>1</v>
      </c>
      <c r="CS18" s="76">
        <v>100</v>
      </c>
      <c r="CT18" s="76">
        <v>100</v>
      </c>
      <c r="CU18" s="78">
        <v>1</v>
      </c>
      <c r="CV18" s="76">
        <v>100</v>
      </c>
      <c r="CW18" s="76">
        <v>100</v>
      </c>
      <c r="CX18" s="78">
        <v>1</v>
      </c>
      <c r="CY18" s="76">
        <v>100</v>
      </c>
      <c r="CZ18" s="76">
        <v>100</v>
      </c>
      <c r="DA18" s="78">
        <v>1</v>
      </c>
      <c r="DB18" s="76">
        <f>(DH18+DK18+DN18+DQ18+DT18+DW18+DE18)/7</f>
        <v>95.714285714285708</v>
      </c>
      <c r="DC18" s="78">
        <v>2</v>
      </c>
      <c r="DD18" s="76">
        <v>0</v>
      </c>
      <c r="DE18" s="76">
        <v>100</v>
      </c>
      <c r="DF18" s="78">
        <v>1</v>
      </c>
      <c r="DG18" s="76">
        <v>100</v>
      </c>
      <c r="DH18" s="76">
        <v>100</v>
      </c>
      <c r="DI18" s="78">
        <v>1</v>
      </c>
      <c r="DJ18" s="76">
        <v>100</v>
      </c>
      <c r="DK18" s="76">
        <v>100</v>
      </c>
      <c r="DL18" s="78">
        <v>1</v>
      </c>
      <c r="DM18" s="76">
        <v>100</v>
      </c>
      <c r="DN18" s="76">
        <v>100</v>
      </c>
      <c r="DO18" s="78">
        <v>1</v>
      </c>
      <c r="DP18" s="81">
        <v>107.5</v>
      </c>
      <c r="DQ18" s="81">
        <v>70</v>
      </c>
      <c r="DR18" s="80">
        <v>2</v>
      </c>
      <c r="DS18" s="76">
        <v>0</v>
      </c>
      <c r="DT18" s="76">
        <v>100</v>
      </c>
      <c r="DU18" s="78">
        <v>1</v>
      </c>
      <c r="DV18" s="76">
        <v>0</v>
      </c>
      <c r="DW18" s="76">
        <v>100</v>
      </c>
      <c r="DX18" s="78">
        <v>1</v>
      </c>
      <c r="DY18" s="76">
        <f t="shared" si="31"/>
        <v>89.66</v>
      </c>
      <c r="DZ18" s="82">
        <v>1</v>
      </c>
      <c r="EA18" s="76">
        <v>100</v>
      </c>
      <c r="EB18" s="76">
        <v>100</v>
      </c>
      <c r="EC18" s="78">
        <v>1</v>
      </c>
      <c r="ED18" s="76">
        <v>100</v>
      </c>
      <c r="EE18" s="76">
        <v>100</v>
      </c>
      <c r="EF18" s="78">
        <v>1</v>
      </c>
      <c r="EG18" s="76">
        <v>98.3</v>
      </c>
      <c r="EH18" s="76">
        <v>98.3</v>
      </c>
      <c r="EI18" s="80">
        <v>3</v>
      </c>
      <c r="EJ18" s="81">
        <v>86.7</v>
      </c>
      <c r="EK18" s="81">
        <v>50</v>
      </c>
      <c r="EL18" s="80">
        <v>1</v>
      </c>
      <c r="EM18" s="81">
        <v>0</v>
      </c>
      <c r="EN18" s="81">
        <v>100</v>
      </c>
      <c r="EO18" s="80">
        <v>1</v>
      </c>
      <c r="EP18" s="76">
        <f t="shared" si="26"/>
        <v>0</v>
      </c>
      <c r="EQ18" s="78">
        <v>2</v>
      </c>
      <c r="ER18" s="76">
        <v>0</v>
      </c>
      <c r="ES18" s="76">
        <v>0</v>
      </c>
      <c r="ET18" s="78">
        <v>2</v>
      </c>
      <c r="EU18" s="76">
        <f t="shared" si="27"/>
        <v>100</v>
      </c>
      <c r="EV18" s="78">
        <v>1</v>
      </c>
      <c r="EW18" s="76">
        <v>0</v>
      </c>
      <c r="EX18" s="76">
        <v>100</v>
      </c>
      <c r="EY18" s="78">
        <v>1</v>
      </c>
      <c r="EZ18" s="76">
        <v>0</v>
      </c>
      <c r="FA18" s="76">
        <v>100</v>
      </c>
      <c r="FB18" s="78">
        <v>1</v>
      </c>
    </row>
    <row r="19" spans="1:158" ht="32.4" customHeight="1" x14ac:dyDescent="0.25">
      <c r="A19" s="28"/>
      <c r="B19" s="49" t="s">
        <v>70</v>
      </c>
      <c r="C19" s="50">
        <f t="shared" si="59"/>
        <v>91.725416666666661</v>
      </c>
      <c r="D19" s="60">
        <v>1</v>
      </c>
      <c r="E19" s="50">
        <f>(H19+K19+N19+Q19+T19+W19+Z19+AC19+AF19+AI19+AL19+AO19+AR19+AU19+AX19+BA19+BD19+BG19+BJ19+BM19+BP19+BS19+BV19+BY19+CB19+CE19+CK19+CN19+CQ19+CT19+CW19+CZ19)/32</f>
        <v>88.143749999999997</v>
      </c>
      <c r="F19" s="60">
        <v>3</v>
      </c>
      <c r="G19" s="50">
        <v>100</v>
      </c>
      <c r="H19" s="50">
        <v>100</v>
      </c>
      <c r="I19" s="54">
        <v>1</v>
      </c>
      <c r="J19" s="50">
        <v>100</v>
      </c>
      <c r="K19" s="50">
        <v>100</v>
      </c>
      <c r="L19" s="54">
        <v>1</v>
      </c>
      <c r="M19" s="50">
        <v>30</v>
      </c>
      <c r="N19" s="50">
        <v>30</v>
      </c>
      <c r="O19" s="54">
        <v>2</v>
      </c>
      <c r="P19" s="50">
        <v>100</v>
      </c>
      <c r="Q19" s="50">
        <v>100</v>
      </c>
      <c r="R19" s="54">
        <v>1</v>
      </c>
      <c r="S19" s="50">
        <v>84.6</v>
      </c>
      <c r="T19" s="50">
        <v>84.6</v>
      </c>
      <c r="U19" s="54">
        <v>4</v>
      </c>
      <c r="V19" s="50">
        <v>100</v>
      </c>
      <c r="W19" s="50">
        <v>100</v>
      </c>
      <c r="X19" s="54">
        <v>1</v>
      </c>
      <c r="Y19" s="50">
        <v>100</v>
      </c>
      <c r="Z19" s="50">
        <v>100</v>
      </c>
      <c r="AA19" s="54">
        <v>1</v>
      </c>
      <c r="AB19" s="50">
        <v>100</v>
      </c>
      <c r="AC19" s="50">
        <v>100</v>
      </c>
      <c r="AD19" s="54">
        <v>1</v>
      </c>
      <c r="AE19" s="50">
        <v>98.4</v>
      </c>
      <c r="AF19" s="50">
        <v>98.4</v>
      </c>
      <c r="AG19" s="54">
        <v>2</v>
      </c>
      <c r="AH19" s="50">
        <v>100</v>
      </c>
      <c r="AI19" s="50">
        <v>100</v>
      </c>
      <c r="AJ19" s="54">
        <v>1</v>
      </c>
      <c r="AK19" s="50">
        <v>100</v>
      </c>
      <c r="AL19" s="50">
        <v>100</v>
      </c>
      <c r="AM19" s="54">
        <v>1</v>
      </c>
      <c r="AN19" s="50">
        <v>100</v>
      </c>
      <c r="AO19" s="50">
        <v>100</v>
      </c>
      <c r="AP19" s="54">
        <v>1</v>
      </c>
      <c r="AQ19" s="50">
        <v>100</v>
      </c>
      <c r="AR19" s="50">
        <v>100</v>
      </c>
      <c r="AS19" s="54">
        <v>1</v>
      </c>
      <c r="AT19" s="50">
        <v>99</v>
      </c>
      <c r="AU19" s="50">
        <v>99</v>
      </c>
      <c r="AV19" s="54">
        <v>2</v>
      </c>
      <c r="AW19" s="50">
        <v>93.6</v>
      </c>
      <c r="AX19" s="50">
        <v>93.6</v>
      </c>
      <c r="AY19" s="54">
        <v>4</v>
      </c>
      <c r="AZ19" s="50">
        <v>100</v>
      </c>
      <c r="BA19" s="50">
        <v>100</v>
      </c>
      <c r="BB19" s="54">
        <v>1</v>
      </c>
      <c r="BC19" s="50">
        <v>99.3</v>
      </c>
      <c r="BD19" s="50">
        <v>100</v>
      </c>
      <c r="BE19" s="54">
        <v>1</v>
      </c>
      <c r="BF19" s="33">
        <v>7.57</v>
      </c>
      <c r="BG19" s="50">
        <v>100</v>
      </c>
      <c r="BH19" s="54">
        <v>1</v>
      </c>
      <c r="BI19" s="54">
        <v>6</v>
      </c>
      <c r="BJ19" s="50">
        <v>30</v>
      </c>
      <c r="BK19" s="54">
        <v>3</v>
      </c>
      <c r="BL19" s="54">
        <v>11</v>
      </c>
      <c r="BM19" s="50">
        <v>0</v>
      </c>
      <c r="BN19" s="54">
        <v>1</v>
      </c>
      <c r="BO19" s="69">
        <v>0</v>
      </c>
      <c r="BP19" s="50">
        <v>100</v>
      </c>
      <c r="BQ19" s="54">
        <v>1</v>
      </c>
      <c r="BR19" s="69">
        <v>0</v>
      </c>
      <c r="BS19" s="50">
        <v>100</v>
      </c>
      <c r="BT19" s="54">
        <v>1</v>
      </c>
      <c r="BU19" s="54">
        <v>9</v>
      </c>
      <c r="BV19" s="50">
        <v>100</v>
      </c>
      <c r="BW19" s="54">
        <v>1</v>
      </c>
      <c r="BX19" s="57">
        <v>27.13</v>
      </c>
      <c r="BY19" s="50">
        <v>100</v>
      </c>
      <c r="BZ19" s="54">
        <v>1</v>
      </c>
      <c r="CA19" s="50">
        <v>6</v>
      </c>
      <c r="CB19" s="50">
        <v>0</v>
      </c>
      <c r="CC19" s="54">
        <v>1</v>
      </c>
      <c r="CD19" s="50">
        <v>0</v>
      </c>
      <c r="CE19" s="50">
        <v>100</v>
      </c>
      <c r="CF19" s="54">
        <v>1</v>
      </c>
      <c r="CG19" s="50" t="s">
        <v>73</v>
      </c>
      <c r="CH19" s="50" t="s">
        <v>73</v>
      </c>
      <c r="CI19" s="50" t="s">
        <v>73</v>
      </c>
      <c r="CJ19" s="54">
        <v>100</v>
      </c>
      <c r="CK19" s="50">
        <v>100</v>
      </c>
      <c r="CL19" s="54">
        <v>1</v>
      </c>
      <c r="CM19" s="50">
        <v>85</v>
      </c>
      <c r="CN19" s="50">
        <v>85</v>
      </c>
      <c r="CO19" s="61">
        <v>3</v>
      </c>
      <c r="CP19" s="50">
        <v>100</v>
      </c>
      <c r="CQ19" s="50">
        <v>100</v>
      </c>
      <c r="CR19" s="54">
        <v>1</v>
      </c>
      <c r="CS19" s="50">
        <v>100</v>
      </c>
      <c r="CT19" s="50">
        <v>100</v>
      </c>
      <c r="CU19" s="54">
        <v>1</v>
      </c>
      <c r="CV19" s="50">
        <v>100</v>
      </c>
      <c r="CW19" s="50">
        <v>100</v>
      </c>
      <c r="CX19" s="54">
        <v>1</v>
      </c>
      <c r="CY19" s="50">
        <v>100</v>
      </c>
      <c r="CZ19" s="50">
        <v>100</v>
      </c>
      <c r="DA19" s="54">
        <v>1</v>
      </c>
      <c r="DB19" s="50">
        <f t="shared" si="60"/>
        <v>83.333333333333329</v>
      </c>
      <c r="DC19" s="54">
        <v>3</v>
      </c>
      <c r="DD19" s="54" t="s">
        <v>73</v>
      </c>
      <c r="DE19" s="54" t="s">
        <v>73</v>
      </c>
      <c r="DF19" s="54" t="s">
        <v>73</v>
      </c>
      <c r="DG19" s="50">
        <v>100</v>
      </c>
      <c r="DH19" s="50">
        <v>100</v>
      </c>
      <c r="DI19" s="54">
        <v>1</v>
      </c>
      <c r="DJ19" s="50">
        <v>100</v>
      </c>
      <c r="DK19" s="50">
        <v>100</v>
      </c>
      <c r="DL19" s="54">
        <v>1</v>
      </c>
      <c r="DM19" s="50">
        <v>100</v>
      </c>
      <c r="DN19" s="50">
        <v>100</v>
      </c>
      <c r="DO19" s="54">
        <v>1</v>
      </c>
      <c r="DP19" s="51">
        <v>116.5</v>
      </c>
      <c r="DQ19" s="51">
        <v>0</v>
      </c>
      <c r="DR19" s="61">
        <v>3</v>
      </c>
      <c r="DS19" s="50">
        <v>0</v>
      </c>
      <c r="DT19" s="50">
        <v>100</v>
      </c>
      <c r="DU19" s="54">
        <v>1</v>
      </c>
      <c r="DV19" s="50">
        <v>0</v>
      </c>
      <c r="DW19" s="50">
        <v>100</v>
      </c>
      <c r="DX19" s="54">
        <v>1</v>
      </c>
      <c r="DY19" s="50">
        <f t="shared" ref="DY19:DY21" si="61">(EB19+EE19+EH19+EK19)/4</f>
        <v>87.15</v>
      </c>
      <c r="DZ19" s="30">
        <v>2</v>
      </c>
      <c r="EA19" s="50">
        <v>100</v>
      </c>
      <c r="EB19" s="50">
        <v>100</v>
      </c>
      <c r="EC19" s="54">
        <v>1</v>
      </c>
      <c r="ED19" s="50">
        <v>100</v>
      </c>
      <c r="EE19" s="50">
        <v>100</v>
      </c>
      <c r="EF19" s="54">
        <v>1</v>
      </c>
      <c r="EG19" s="50">
        <v>98.6</v>
      </c>
      <c r="EH19" s="50">
        <v>98.6</v>
      </c>
      <c r="EI19" s="61">
        <v>2</v>
      </c>
      <c r="EJ19" s="51">
        <v>81.2</v>
      </c>
      <c r="EK19" s="51">
        <v>50</v>
      </c>
      <c r="EL19" s="61">
        <v>1</v>
      </c>
      <c r="EM19" s="51" t="s">
        <v>73</v>
      </c>
      <c r="EN19" s="51" t="s">
        <v>73</v>
      </c>
      <c r="EO19" s="51" t="s">
        <v>73</v>
      </c>
      <c r="EP19" s="50">
        <f t="shared" si="26"/>
        <v>100</v>
      </c>
      <c r="EQ19" s="54">
        <v>1</v>
      </c>
      <c r="ER19" s="50">
        <v>100</v>
      </c>
      <c r="ES19" s="50">
        <v>100</v>
      </c>
      <c r="ET19" s="54">
        <v>1</v>
      </c>
      <c r="EU19" s="50">
        <f t="shared" si="27"/>
        <v>100</v>
      </c>
      <c r="EV19" s="54">
        <v>1</v>
      </c>
      <c r="EW19" s="50">
        <v>0</v>
      </c>
      <c r="EX19" s="50">
        <v>100</v>
      </c>
      <c r="EY19" s="54">
        <v>1</v>
      </c>
      <c r="EZ19" s="50">
        <v>0</v>
      </c>
      <c r="FA19" s="50">
        <v>100</v>
      </c>
      <c r="FB19" s="54">
        <v>1</v>
      </c>
    </row>
    <row r="20" spans="1:158" ht="27.6" x14ac:dyDescent="0.25">
      <c r="A20" s="28"/>
      <c r="B20" s="49" t="s">
        <v>71</v>
      </c>
      <c r="C20" s="50">
        <f>(E20+DY20+EP20+EU20)/4</f>
        <v>70.600833333333327</v>
      </c>
      <c r="D20" s="60">
        <v>4</v>
      </c>
      <c r="E20" s="50">
        <f>(H20+K20+N20+Q20+T20+W20+Z20+AC20+AF20+AI20+AL20+AO20+AR20+AU20+AX20+BA20+BD20+BG20+BJ20+BM20+BP20+BS20+BV20+BY20+CE20++CK20+CQ20+CT20+CW20+CZ20)/30</f>
        <v>95.553333333333342</v>
      </c>
      <c r="F20" s="56">
        <v>2</v>
      </c>
      <c r="G20" s="50">
        <v>100</v>
      </c>
      <c r="H20" s="50">
        <v>100</v>
      </c>
      <c r="I20" s="54">
        <v>1</v>
      </c>
      <c r="J20" s="50">
        <v>100</v>
      </c>
      <c r="K20" s="50">
        <v>100</v>
      </c>
      <c r="L20" s="54">
        <v>1</v>
      </c>
      <c r="M20" s="50">
        <v>100</v>
      </c>
      <c r="N20" s="50">
        <v>100</v>
      </c>
      <c r="O20" s="54">
        <v>1</v>
      </c>
      <c r="P20" s="50">
        <v>100</v>
      </c>
      <c r="Q20" s="50">
        <v>100</v>
      </c>
      <c r="R20" s="54">
        <v>1</v>
      </c>
      <c r="S20" s="50">
        <v>91.7</v>
      </c>
      <c r="T20" s="50">
        <v>91.7</v>
      </c>
      <c r="U20" s="54">
        <v>1</v>
      </c>
      <c r="V20" s="50">
        <v>100</v>
      </c>
      <c r="W20" s="50">
        <v>100</v>
      </c>
      <c r="X20" s="54">
        <v>1</v>
      </c>
      <c r="Y20" s="50">
        <v>100</v>
      </c>
      <c r="Z20" s="50">
        <v>100</v>
      </c>
      <c r="AA20" s="54">
        <v>1</v>
      </c>
      <c r="AB20" s="50">
        <v>100</v>
      </c>
      <c r="AC20" s="50">
        <v>100</v>
      </c>
      <c r="AD20" s="54">
        <v>1</v>
      </c>
      <c r="AE20" s="50">
        <v>98.6</v>
      </c>
      <c r="AF20" s="50">
        <v>98.6</v>
      </c>
      <c r="AG20" s="54">
        <v>1</v>
      </c>
      <c r="AH20" s="50">
        <v>100</v>
      </c>
      <c r="AI20" s="50">
        <v>100</v>
      </c>
      <c r="AJ20" s="54">
        <v>1</v>
      </c>
      <c r="AK20" s="50">
        <v>100</v>
      </c>
      <c r="AL20" s="50">
        <v>100</v>
      </c>
      <c r="AM20" s="54">
        <v>1</v>
      </c>
      <c r="AN20" s="50">
        <v>100</v>
      </c>
      <c r="AO20" s="50">
        <v>100</v>
      </c>
      <c r="AP20" s="54">
        <v>1</v>
      </c>
      <c r="AQ20" s="50">
        <v>100</v>
      </c>
      <c r="AR20" s="50">
        <v>100</v>
      </c>
      <c r="AS20" s="54">
        <v>1</v>
      </c>
      <c r="AT20" s="50">
        <v>99.1</v>
      </c>
      <c r="AU20" s="50">
        <v>99.1</v>
      </c>
      <c r="AV20" s="54">
        <v>1</v>
      </c>
      <c r="AW20" s="50">
        <v>97.2</v>
      </c>
      <c r="AX20" s="50">
        <v>97.2</v>
      </c>
      <c r="AY20" s="54">
        <v>2</v>
      </c>
      <c r="AZ20" s="50">
        <v>100</v>
      </c>
      <c r="BA20" s="50">
        <v>100</v>
      </c>
      <c r="BB20" s="54">
        <v>1</v>
      </c>
      <c r="BC20" s="50">
        <v>100</v>
      </c>
      <c r="BD20" s="50">
        <v>100</v>
      </c>
      <c r="BE20" s="54">
        <v>1</v>
      </c>
      <c r="BF20" s="33">
        <v>-4.3099999999999996</v>
      </c>
      <c r="BG20" s="50">
        <v>100</v>
      </c>
      <c r="BH20" s="54">
        <v>1</v>
      </c>
      <c r="BI20" s="54">
        <v>1</v>
      </c>
      <c r="BJ20" s="50">
        <v>80</v>
      </c>
      <c r="BK20" s="54">
        <v>2</v>
      </c>
      <c r="BL20" s="54">
        <v>4</v>
      </c>
      <c r="BM20" s="50">
        <v>0</v>
      </c>
      <c r="BN20" s="54">
        <v>1</v>
      </c>
      <c r="BO20" s="69">
        <v>0</v>
      </c>
      <c r="BP20" s="50">
        <v>100</v>
      </c>
      <c r="BQ20" s="54">
        <v>1</v>
      </c>
      <c r="BR20" s="69">
        <v>0</v>
      </c>
      <c r="BS20" s="50">
        <v>100</v>
      </c>
      <c r="BT20" s="54">
        <v>1</v>
      </c>
      <c r="BU20" s="54">
        <v>4</v>
      </c>
      <c r="BV20" s="50">
        <v>100</v>
      </c>
      <c r="BW20" s="54">
        <v>1</v>
      </c>
      <c r="BX20" s="57">
        <v>32.69</v>
      </c>
      <c r="BY20" s="50">
        <v>100</v>
      </c>
      <c r="BZ20" s="54">
        <v>1</v>
      </c>
      <c r="CA20" s="50" t="s">
        <v>73</v>
      </c>
      <c r="CB20" s="50" t="s">
        <v>73</v>
      </c>
      <c r="CC20" s="50" t="s">
        <v>73</v>
      </c>
      <c r="CD20" s="50">
        <v>0</v>
      </c>
      <c r="CE20" s="50">
        <v>100</v>
      </c>
      <c r="CF20" s="54">
        <v>1</v>
      </c>
      <c r="CG20" s="50" t="s">
        <v>73</v>
      </c>
      <c r="CH20" s="50" t="s">
        <v>73</v>
      </c>
      <c r="CI20" s="50" t="s">
        <v>73</v>
      </c>
      <c r="CJ20" s="54">
        <v>100</v>
      </c>
      <c r="CK20" s="50">
        <v>100</v>
      </c>
      <c r="CL20" s="54">
        <v>1</v>
      </c>
      <c r="CM20" s="50" t="s">
        <v>73</v>
      </c>
      <c r="CN20" s="50" t="s">
        <v>73</v>
      </c>
      <c r="CO20" s="61" t="s">
        <v>73</v>
      </c>
      <c r="CP20" s="50">
        <v>100</v>
      </c>
      <c r="CQ20" s="50">
        <v>100</v>
      </c>
      <c r="CR20" s="54">
        <v>1</v>
      </c>
      <c r="CS20" s="50">
        <v>100</v>
      </c>
      <c r="CT20" s="50">
        <v>100</v>
      </c>
      <c r="CU20" s="54">
        <v>1</v>
      </c>
      <c r="CV20" s="50">
        <v>100</v>
      </c>
      <c r="CW20" s="50">
        <v>100</v>
      </c>
      <c r="CX20" s="54">
        <v>1</v>
      </c>
      <c r="CY20" s="50">
        <v>100</v>
      </c>
      <c r="CZ20" s="50">
        <v>100</v>
      </c>
      <c r="DA20" s="54">
        <v>1</v>
      </c>
      <c r="DB20" s="50" t="s">
        <v>73</v>
      </c>
      <c r="DC20" s="54" t="s">
        <v>73</v>
      </c>
      <c r="DD20" s="71" t="s">
        <v>73</v>
      </c>
      <c r="DE20" s="71" t="s">
        <v>73</v>
      </c>
      <c r="DF20" s="50" t="s">
        <v>73</v>
      </c>
      <c r="DG20" s="50" t="s">
        <v>73</v>
      </c>
      <c r="DH20" s="50" t="s">
        <v>73</v>
      </c>
      <c r="DI20" s="50" t="s">
        <v>73</v>
      </c>
      <c r="DJ20" s="50" t="s">
        <v>73</v>
      </c>
      <c r="DK20" s="50" t="s">
        <v>73</v>
      </c>
      <c r="DL20" s="50" t="s">
        <v>73</v>
      </c>
      <c r="DM20" s="50" t="s">
        <v>73</v>
      </c>
      <c r="DN20" s="50" t="s">
        <v>73</v>
      </c>
      <c r="DO20" s="50" t="s">
        <v>73</v>
      </c>
      <c r="DP20" s="51" t="s">
        <v>73</v>
      </c>
      <c r="DQ20" s="51" t="s">
        <v>73</v>
      </c>
      <c r="DR20" s="51" t="s">
        <v>73</v>
      </c>
      <c r="DS20" s="50" t="s">
        <v>73</v>
      </c>
      <c r="DT20" s="50" t="s">
        <v>73</v>
      </c>
      <c r="DU20" s="50" t="s">
        <v>73</v>
      </c>
      <c r="DV20" s="50" t="s">
        <v>73</v>
      </c>
      <c r="DW20" s="50" t="s">
        <v>73</v>
      </c>
      <c r="DX20" s="50" t="s">
        <v>73</v>
      </c>
      <c r="DY20" s="50">
        <f t="shared" si="61"/>
        <v>86.85</v>
      </c>
      <c r="DZ20" s="30">
        <v>3</v>
      </c>
      <c r="EA20" s="50">
        <v>100</v>
      </c>
      <c r="EB20" s="50">
        <v>100</v>
      </c>
      <c r="EC20" s="54">
        <v>1</v>
      </c>
      <c r="ED20" s="50">
        <v>100</v>
      </c>
      <c r="EE20" s="50">
        <v>100</v>
      </c>
      <c r="EF20" s="54">
        <v>1</v>
      </c>
      <c r="EG20" s="50">
        <v>97.4</v>
      </c>
      <c r="EH20" s="50">
        <v>97.4</v>
      </c>
      <c r="EI20" s="61">
        <v>5</v>
      </c>
      <c r="EJ20" s="51">
        <v>81.599999999999994</v>
      </c>
      <c r="EK20" s="51">
        <v>50</v>
      </c>
      <c r="EL20" s="61">
        <v>1</v>
      </c>
      <c r="EM20" s="51" t="s">
        <v>73</v>
      </c>
      <c r="EN20" s="51" t="s">
        <v>73</v>
      </c>
      <c r="EO20" s="51" t="s">
        <v>73</v>
      </c>
      <c r="EP20" s="50">
        <f t="shared" si="26"/>
        <v>0</v>
      </c>
      <c r="EQ20" s="54">
        <v>2</v>
      </c>
      <c r="ER20" s="50">
        <v>0</v>
      </c>
      <c r="ES20" s="50">
        <v>0</v>
      </c>
      <c r="ET20" s="54">
        <v>2</v>
      </c>
      <c r="EU20" s="50">
        <f t="shared" si="27"/>
        <v>100</v>
      </c>
      <c r="EV20" s="54">
        <v>1</v>
      </c>
      <c r="EW20" s="50">
        <v>0</v>
      </c>
      <c r="EX20" s="50">
        <v>100</v>
      </c>
      <c r="EY20" s="54">
        <v>1</v>
      </c>
      <c r="EZ20" s="50">
        <v>0</v>
      </c>
      <c r="FA20" s="50">
        <v>100</v>
      </c>
      <c r="FB20" s="54">
        <v>1</v>
      </c>
    </row>
    <row r="21" spans="1:158" s="13" customFormat="1" ht="27.6" x14ac:dyDescent="0.25">
      <c r="A21" s="31"/>
      <c r="B21" s="29" t="s">
        <v>72</v>
      </c>
      <c r="C21" s="50">
        <f>(E21+DY21+EP21+EU21)/4</f>
        <v>70.744166666666672</v>
      </c>
      <c r="D21" s="60">
        <v>3</v>
      </c>
      <c r="E21" s="50">
        <f>(H21+K21+N21+Q21+T21+W21+Z21+AC21+AF21+AI21+AL21+AO21+AR21+AU21+AX21+BA21+BD21+BG21+BJ21+BM21+BP21+BS21+BV21+BY21+CE21+CK21+CQ21+CT21+CW21+CZ21)/30</f>
        <v>96.076666666666668</v>
      </c>
      <c r="F21" s="56">
        <v>1</v>
      </c>
      <c r="G21" s="50">
        <v>100</v>
      </c>
      <c r="H21" s="50">
        <v>100</v>
      </c>
      <c r="I21" s="54">
        <v>1</v>
      </c>
      <c r="J21" s="50">
        <v>100</v>
      </c>
      <c r="K21" s="50">
        <v>100</v>
      </c>
      <c r="L21" s="54">
        <v>1</v>
      </c>
      <c r="M21" s="50">
        <v>100</v>
      </c>
      <c r="N21" s="50">
        <v>100</v>
      </c>
      <c r="O21" s="54">
        <v>1</v>
      </c>
      <c r="P21" s="50">
        <v>100</v>
      </c>
      <c r="Q21" s="50">
        <v>100</v>
      </c>
      <c r="R21" s="54">
        <v>1</v>
      </c>
      <c r="S21" s="50">
        <v>90.9</v>
      </c>
      <c r="T21" s="50">
        <v>90.9</v>
      </c>
      <c r="U21" s="55">
        <v>2</v>
      </c>
      <c r="V21" s="50">
        <v>100</v>
      </c>
      <c r="W21" s="50">
        <v>100</v>
      </c>
      <c r="X21" s="54">
        <v>1</v>
      </c>
      <c r="Y21" s="50">
        <v>100</v>
      </c>
      <c r="Z21" s="50">
        <v>100</v>
      </c>
      <c r="AA21" s="54">
        <v>1</v>
      </c>
      <c r="AB21" s="50">
        <v>100</v>
      </c>
      <c r="AC21" s="50">
        <v>100</v>
      </c>
      <c r="AD21" s="54">
        <v>1</v>
      </c>
      <c r="AE21" s="50">
        <v>96.1</v>
      </c>
      <c r="AF21" s="50">
        <v>96.1</v>
      </c>
      <c r="AG21" s="54">
        <v>5</v>
      </c>
      <c r="AH21" s="50">
        <v>100</v>
      </c>
      <c r="AI21" s="50">
        <v>100</v>
      </c>
      <c r="AJ21" s="54">
        <v>1</v>
      </c>
      <c r="AK21" s="50">
        <v>100</v>
      </c>
      <c r="AL21" s="50">
        <v>100</v>
      </c>
      <c r="AM21" s="54">
        <v>1</v>
      </c>
      <c r="AN21" s="50">
        <v>100</v>
      </c>
      <c r="AO21" s="50">
        <v>100</v>
      </c>
      <c r="AP21" s="54">
        <v>1</v>
      </c>
      <c r="AQ21" s="50">
        <v>100</v>
      </c>
      <c r="AR21" s="50">
        <v>100</v>
      </c>
      <c r="AS21" s="54">
        <v>1</v>
      </c>
      <c r="AT21" s="50">
        <v>98.9</v>
      </c>
      <c r="AU21" s="50">
        <v>98.9</v>
      </c>
      <c r="AV21" s="55">
        <v>3</v>
      </c>
      <c r="AW21" s="50">
        <v>96.4</v>
      </c>
      <c r="AX21" s="50">
        <v>96.4</v>
      </c>
      <c r="AY21" s="55">
        <v>3</v>
      </c>
      <c r="AZ21" s="50">
        <v>100</v>
      </c>
      <c r="BA21" s="50">
        <v>100</v>
      </c>
      <c r="BB21" s="54">
        <v>1</v>
      </c>
      <c r="BC21" s="50">
        <v>100</v>
      </c>
      <c r="BD21" s="50">
        <v>100</v>
      </c>
      <c r="BE21" s="54">
        <v>1</v>
      </c>
      <c r="BF21" s="33">
        <v>-15.06</v>
      </c>
      <c r="BG21" s="50">
        <v>100</v>
      </c>
      <c r="BH21" s="54">
        <v>1</v>
      </c>
      <c r="BI21" s="54">
        <v>0</v>
      </c>
      <c r="BJ21" s="50">
        <v>100</v>
      </c>
      <c r="BK21" s="54">
        <v>1</v>
      </c>
      <c r="BL21" s="55">
        <v>7</v>
      </c>
      <c r="BM21" s="50">
        <v>0</v>
      </c>
      <c r="BN21" s="54">
        <v>1</v>
      </c>
      <c r="BO21" s="69">
        <v>0</v>
      </c>
      <c r="BP21" s="50">
        <v>100</v>
      </c>
      <c r="BQ21" s="54">
        <v>1</v>
      </c>
      <c r="BR21" s="69">
        <v>0</v>
      </c>
      <c r="BS21" s="50">
        <v>100</v>
      </c>
      <c r="BT21" s="60">
        <v>1</v>
      </c>
      <c r="BU21" s="54">
        <v>2</v>
      </c>
      <c r="BV21" s="50">
        <v>100</v>
      </c>
      <c r="BW21" s="54">
        <v>1</v>
      </c>
      <c r="BX21" s="57">
        <v>11.23</v>
      </c>
      <c r="BY21" s="50">
        <v>100</v>
      </c>
      <c r="BZ21" s="54">
        <v>1</v>
      </c>
      <c r="CA21" s="50" t="s">
        <v>73</v>
      </c>
      <c r="CB21" s="50" t="s">
        <v>73</v>
      </c>
      <c r="CC21" s="50" t="s">
        <v>73</v>
      </c>
      <c r="CD21" s="50">
        <v>0</v>
      </c>
      <c r="CE21" s="50">
        <v>100</v>
      </c>
      <c r="CF21" s="56">
        <v>1</v>
      </c>
      <c r="CG21" s="50" t="s">
        <v>73</v>
      </c>
      <c r="CH21" s="50" t="s">
        <v>73</v>
      </c>
      <c r="CI21" s="50" t="s">
        <v>73</v>
      </c>
      <c r="CJ21" s="54">
        <v>100</v>
      </c>
      <c r="CK21" s="50">
        <v>100</v>
      </c>
      <c r="CL21" s="60">
        <v>1</v>
      </c>
      <c r="CM21" s="52" t="s">
        <v>73</v>
      </c>
      <c r="CN21" s="52" t="s">
        <v>73</v>
      </c>
      <c r="CO21" s="62" t="s">
        <v>73</v>
      </c>
      <c r="CP21" s="50">
        <v>100</v>
      </c>
      <c r="CQ21" s="50">
        <v>100</v>
      </c>
      <c r="CR21" s="54">
        <v>1</v>
      </c>
      <c r="CS21" s="50">
        <v>100</v>
      </c>
      <c r="CT21" s="50">
        <v>100</v>
      </c>
      <c r="CU21" s="54">
        <v>1</v>
      </c>
      <c r="CV21" s="50">
        <v>100</v>
      </c>
      <c r="CW21" s="50">
        <v>100</v>
      </c>
      <c r="CX21" s="54">
        <v>1</v>
      </c>
      <c r="CY21" s="50">
        <v>100</v>
      </c>
      <c r="CZ21" s="50">
        <v>100</v>
      </c>
      <c r="DA21" s="54">
        <v>1</v>
      </c>
      <c r="DB21" s="50" t="s">
        <v>73</v>
      </c>
      <c r="DC21" s="56" t="s">
        <v>73</v>
      </c>
      <c r="DD21" s="71" t="s">
        <v>73</v>
      </c>
      <c r="DE21" s="71" t="s">
        <v>73</v>
      </c>
      <c r="DF21" s="37" t="s">
        <v>73</v>
      </c>
      <c r="DG21" s="37" t="s">
        <v>73</v>
      </c>
      <c r="DH21" s="37" t="s">
        <v>73</v>
      </c>
      <c r="DI21" s="37" t="s">
        <v>73</v>
      </c>
      <c r="DJ21" s="37" t="s">
        <v>73</v>
      </c>
      <c r="DK21" s="37" t="s">
        <v>73</v>
      </c>
      <c r="DL21" s="37" t="s">
        <v>73</v>
      </c>
      <c r="DM21" s="37" t="s">
        <v>73</v>
      </c>
      <c r="DN21" s="37" t="s">
        <v>73</v>
      </c>
      <c r="DO21" s="37" t="s">
        <v>73</v>
      </c>
      <c r="DP21" s="36" t="s">
        <v>73</v>
      </c>
      <c r="DQ21" s="36" t="s">
        <v>73</v>
      </c>
      <c r="DR21" s="36" t="s">
        <v>73</v>
      </c>
      <c r="DS21" s="37" t="s">
        <v>73</v>
      </c>
      <c r="DT21" s="37" t="s">
        <v>73</v>
      </c>
      <c r="DU21" s="37" t="s">
        <v>73</v>
      </c>
      <c r="DV21" s="37" t="s">
        <v>73</v>
      </c>
      <c r="DW21" s="37" t="s">
        <v>73</v>
      </c>
      <c r="DX21" s="37" t="s">
        <v>73</v>
      </c>
      <c r="DY21" s="50">
        <f t="shared" si="61"/>
        <v>86.9</v>
      </c>
      <c r="DZ21" s="30">
        <v>3</v>
      </c>
      <c r="EA21" s="50">
        <v>100</v>
      </c>
      <c r="EB21" s="50">
        <v>100</v>
      </c>
      <c r="EC21" s="54">
        <v>1</v>
      </c>
      <c r="ED21" s="50">
        <v>100</v>
      </c>
      <c r="EE21" s="50">
        <v>100</v>
      </c>
      <c r="EF21" s="54">
        <v>1</v>
      </c>
      <c r="EG21" s="64">
        <v>97.6</v>
      </c>
      <c r="EH21" s="64">
        <v>97.6</v>
      </c>
      <c r="EI21" s="66">
        <v>4</v>
      </c>
      <c r="EJ21" s="65">
        <v>80.5</v>
      </c>
      <c r="EK21" s="51">
        <v>50</v>
      </c>
      <c r="EL21" s="61">
        <v>1</v>
      </c>
      <c r="EM21" s="51" t="s">
        <v>73</v>
      </c>
      <c r="EN21" s="51" t="s">
        <v>73</v>
      </c>
      <c r="EO21" s="36" t="s">
        <v>73</v>
      </c>
      <c r="EP21" s="50">
        <f t="shared" si="26"/>
        <v>0</v>
      </c>
      <c r="EQ21" s="54">
        <v>2</v>
      </c>
      <c r="ER21" s="50">
        <v>0</v>
      </c>
      <c r="ES21" s="50">
        <v>0</v>
      </c>
      <c r="ET21" s="54">
        <v>2</v>
      </c>
      <c r="EU21" s="50">
        <f t="shared" si="27"/>
        <v>100</v>
      </c>
      <c r="EV21" s="54">
        <v>1</v>
      </c>
      <c r="EW21" s="50">
        <v>0</v>
      </c>
      <c r="EX21" s="50">
        <v>100</v>
      </c>
      <c r="EY21" s="54">
        <v>1</v>
      </c>
      <c r="EZ21" s="50">
        <v>0</v>
      </c>
      <c r="FA21" s="50">
        <v>100</v>
      </c>
      <c r="FB21" s="54">
        <v>1</v>
      </c>
    </row>
    <row r="22" spans="1:158" s="13" customFormat="1" ht="51.6" customHeight="1" x14ac:dyDescent="0.25">
      <c r="A22" s="34"/>
      <c r="B22" s="35" t="s">
        <v>62</v>
      </c>
      <c r="C22" s="52">
        <f>(C12+C16)/2</f>
        <v>82.397040837890188</v>
      </c>
      <c r="D22" s="55" t="s">
        <v>74</v>
      </c>
      <c r="E22" s="52">
        <f>(E12+E16)/2</f>
        <v>88.410775618022342</v>
      </c>
      <c r="F22" s="55" t="s">
        <v>74</v>
      </c>
      <c r="G22" s="37">
        <f>(G12+G16)/2</f>
        <v>100</v>
      </c>
      <c r="H22" s="37">
        <f>(H12+H16)/2</f>
        <v>100</v>
      </c>
      <c r="I22" s="52" t="s">
        <v>74</v>
      </c>
      <c r="J22" s="37">
        <f>(J12+J16)/2</f>
        <v>100</v>
      </c>
      <c r="K22" s="37">
        <f>(K12+K16)/2</f>
        <v>100</v>
      </c>
      <c r="L22" s="52" t="s">
        <v>74</v>
      </c>
      <c r="M22" s="37">
        <f>(M12+M16)/2</f>
        <v>59</v>
      </c>
      <c r="N22" s="37">
        <f>(N12+N16)/2</f>
        <v>59</v>
      </c>
      <c r="O22" s="52" t="s">
        <v>74</v>
      </c>
      <c r="P22" s="37">
        <f>(P12+P16)/2</f>
        <v>100</v>
      </c>
      <c r="Q22" s="37">
        <f>(Q12+Q16)/2</f>
        <v>100</v>
      </c>
      <c r="R22" s="52" t="s">
        <v>74</v>
      </c>
      <c r="S22" s="37">
        <f>(S12+S16)/2</f>
        <v>89.903333333333336</v>
      </c>
      <c r="T22" s="37">
        <f>(T12+T16)/2</f>
        <v>89.903333333333336</v>
      </c>
      <c r="U22" s="52" t="s">
        <v>74</v>
      </c>
      <c r="V22" s="37">
        <f>(V12+V16)/2</f>
        <v>100</v>
      </c>
      <c r="W22" s="37">
        <f>(W12+W16)/2</f>
        <v>100</v>
      </c>
      <c r="X22" s="52" t="s">
        <v>74</v>
      </c>
      <c r="Y22" s="37">
        <f>(Y12+Y16)/2</f>
        <v>100</v>
      </c>
      <c r="Z22" s="37">
        <f>(Z12+Z16)/2</f>
        <v>100</v>
      </c>
      <c r="AA22" s="52" t="s">
        <v>74</v>
      </c>
      <c r="AB22" s="37">
        <f>(AB12+AB16)/2</f>
        <v>100</v>
      </c>
      <c r="AC22" s="37">
        <f>(AC12+AC16)/2</f>
        <v>100</v>
      </c>
      <c r="AD22" s="52" t="s">
        <v>74</v>
      </c>
      <c r="AE22" s="37">
        <f>(AE12+AE16)/2</f>
        <v>97.37</v>
      </c>
      <c r="AF22" s="37">
        <f>(AF12+AF16)/2</f>
        <v>97.37</v>
      </c>
      <c r="AG22" s="52" t="s">
        <v>74</v>
      </c>
      <c r="AH22" s="37">
        <f>(AH12+AH16)/2</f>
        <v>100</v>
      </c>
      <c r="AI22" s="37">
        <f>(AI12+AI16)/2</f>
        <v>100</v>
      </c>
      <c r="AJ22" s="52" t="s">
        <v>74</v>
      </c>
      <c r="AK22" s="37">
        <f>AK16</f>
        <v>100</v>
      </c>
      <c r="AL22" s="37">
        <f>AL16</f>
        <v>100</v>
      </c>
      <c r="AM22" s="52" t="s">
        <v>74</v>
      </c>
      <c r="AN22" s="37">
        <f>AN16</f>
        <v>100</v>
      </c>
      <c r="AO22" s="37">
        <f>AO16</f>
        <v>100</v>
      </c>
      <c r="AP22" s="52" t="s">
        <v>74</v>
      </c>
      <c r="AQ22" s="37">
        <f>AQ16</f>
        <v>100</v>
      </c>
      <c r="AR22" s="37">
        <f>AR16</f>
        <v>100</v>
      </c>
      <c r="AS22" s="52" t="s">
        <v>74</v>
      </c>
      <c r="AT22" s="37">
        <f>AT16</f>
        <v>98.1</v>
      </c>
      <c r="AU22" s="37">
        <f>AU16</f>
        <v>98.1</v>
      </c>
      <c r="AV22" s="52" t="s">
        <v>74</v>
      </c>
      <c r="AW22" s="37">
        <f>AW16</f>
        <v>96.800000000000011</v>
      </c>
      <c r="AX22" s="37">
        <f>AX16</f>
        <v>96.800000000000011</v>
      </c>
      <c r="AY22" s="52" t="s">
        <v>74</v>
      </c>
      <c r="AZ22" s="37">
        <f>(AZ12+AZ16)/2</f>
        <v>100</v>
      </c>
      <c r="BA22" s="37">
        <f>(BA12+BA16)/2</f>
        <v>100</v>
      </c>
      <c r="BB22" s="50" t="s">
        <v>74</v>
      </c>
      <c r="BC22" s="37">
        <f>(BC12+BC16)/2</f>
        <v>99.6</v>
      </c>
      <c r="BD22" s="37">
        <f>(BD12+BD16)/2</f>
        <v>100</v>
      </c>
      <c r="BE22" s="52" t="s">
        <v>74</v>
      </c>
      <c r="BF22" s="59">
        <f>(BF12+BF16)/2</f>
        <v>71.25333333333333</v>
      </c>
      <c r="BG22" s="37">
        <f>(BG12+BG16)/2</f>
        <v>73.333333333333343</v>
      </c>
      <c r="BH22" s="52" t="s">
        <v>74</v>
      </c>
      <c r="BI22" s="37">
        <f>(BI12+BI16)/2</f>
        <v>1.9666666666666668</v>
      </c>
      <c r="BJ22" s="37">
        <f>(BJ12+BJ16)/2</f>
        <v>77.333333333333343</v>
      </c>
      <c r="BK22" s="52" t="s">
        <v>74</v>
      </c>
      <c r="BL22" s="37">
        <f>(BL12+BL16)/2</f>
        <v>9.7333333333333343</v>
      </c>
      <c r="BM22" s="37">
        <f>(BM12+BM16)/2</f>
        <v>0</v>
      </c>
      <c r="BN22" s="52" t="s">
        <v>74</v>
      </c>
      <c r="BO22" s="68">
        <f>(BO12+BO16)/2</f>
        <v>3.3666666666666671E-2</v>
      </c>
      <c r="BP22" s="37">
        <f>(BP12+BP16)/2</f>
        <v>100</v>
      </c>
      <c r="BQ22" s="52" t="s">
        <v>74</v>
      </c>
      <c r="BR22" s="68">
        <f>(BR12+BR16)/2</f>
        <v>0.251</v>
      </c>
      <c r="BS22" s="37">
        <f>(BS12+BS16)/2</f>
        <v>78.333333333333343</v>
      </c>
      <c r="BT22" s="52" t="s">
        <v>74</v>
      </c>
      <c r="BU22" s="37">
        <f>BU16</f>
        <v>16</v>
      </c>
      <c r="BV22" s="37">
        <f>BV16</f>
        <v>100</v>
      </c>
      <c r="BW22" s="52" t="s">
        <v>74</v>
      </c>
      <c r="BX22" s="37">
        <f>BX16</f>
        <v>38.077499999999993</v>
      </c>
      <c r="BY22" s="37">
        <f>BY16</f>
        <v>100</v>
      </c>
      <c r="BZ22" s="52" t="s">
        <v>74</v>
      </c>
      <c r="CA22" s="37">
        <f>CA16</f>
        <v>5</v>
      </c>
      <c r="CB22" s="37">
        <f>CB16</f>
        <v>0</v>
      </c>
      <c r="CC22" s="52" t="s">
        <v>74</v>
      </c>
      <c r="CD22" s="37">
        <f>(CD12+CD16)/2</f>
        <v>2.1</v>
      </c>
      <c r="CE22" s="37">
        <f>(CE12+CE16)/2</f>
        <v>80</v>
      </c>
      <c r="CF22" s="52" t="s">
        <v>74</v>
      </c>
      <c r="CG22" s="37">
        <f>CG16</f>
        <v>10.5</v>
      </c>
      <c r="CH22" s="37">
        <f>CH16</f>
        <v>100</v>
      </c>
      <c r="CI22" s="52" t="s">
        <v>74</v>
      </c>
      <c r="CJ22" s="37">
        <f>(CJ12+CJ16)/2</f>
        <v>93.033333333333331</v>
      </c>
      <c r="CK22" s="37">
        <f>(CK12+CK16)/2</f>
        <v>93.033333333333331</v>
      </c>
      <c r="CL22" s="52" t="s">
        <v>74</v>
      </c>
      <c r="CM22" s="37">
        <f>(CM12+CM16)/2</f>
        <v>91.666666666666657</v>
      </c>
      <c r="CN22" s="37">
        <f>(CN12+CN16)/2</f>
        <v>91.666666666666657</v>
      </c>
      <c r="CO22" s="52" t="s">
        <v>74</v>
      </c>
      <c r="CP22" s="37">
        <f>(CP12+CP16)/2</f>
        <v>100</v>
      </c>
      <c r="CQ22" s="37">
        <f>(CQ12+CQ16)/2</f>
        <v>100</v>
      </c>
      <c r="CR22" s="52" t="s">
        <v>74</v>
      </c>
      <c r="CS22" s="37">
        <f>(CS12+CS16)/2</f>
        <v>100</v>
      </c>
      <c r="CT22" s="37">
        <f>(CT12+CT16)/2</f>
        <v>100</v>
      </c>
      <c r="CU22" s="52" t="s">
        <v>74</v>
      </c>
      <c r="CV22" s="37">
        <f>CV16</f>
        <v>100</v>
      </c>
      <c r="CW22" s="37">
        <f>CW16</f>
        <v>100</v>
      </c>
      <c r="CX22" s="52" t="s">
        <v>74</v>
      </c>
      <c r="CY22" s="37">
        <f>CY16</f>
        <v>100</v>
      </c>
      <c r="CZ22" s="37">
        <f>CZ16</f>
        <v>100</v>
      </c>
      <c r="DA22" s="52" t="s">
        <v>74</v>
      </c>
      <c r="DB22" s="37">
        <f>(DB12+DB16)/2</f>
        <v>93.730158730158735</v>
      </c>
      <c r="DC22" s="52" t="s">
        <v>74</v>
      </c>
      <c r="DD22" s="52">
        <f>DD16</f>
        <v>0</v>
      </c>
      <c r="DE22" s="52">
        <f>DE16</f>
        <v>100</v>
      </c>
      <c r="DF22" s="52" t="s">
        <v>74</v>
      </c>
      <c r="DG22" s="52">
        <f t="shared" ref="DG22:DH22" si="62">(DG12+DG16)/2</f>
        <v>100</v>
      </c>
      <c r="DH22" s="52">
        <f t="shared" si="62"/>
        <v>100</v>
      </c>
      <c r="DI22" s="52" t="s">
        <v>74</v>
      </c>
      <c r="DJ22" s="52">
        <f t="shared" ref="DJ22:DK22" si="63">(DJ12+DJ16)/2</f>
        <v>100</v>
      </c>
      <c r="DK22" s="52">
        <f t="shared" si="63"/>
        <v>100</v>
      </c>
      <c r="DL22" s="52" t="s">
        <v>74</v>
      </c>
      <c r="DM22" s="52">
        <f t="shared" ref="DM22:DN22" si="64">(DM12+DM16)/2</f>
        <v>100</v>
      </c>
      <c r="DN22" s="52">
        <f t="shared" si="64"/>
        <v>100</v>
      </c>
      <c r="DO22" s="52" t="s">
        <v>74</v>
      </c>
      <c r="DP22" s="53">
        <f t="shared" ref="DP22:DQ22" si="65">(DP12+DP16)/2</f>
        <v>108.76666666666667</v>
      </c>
      <c r="DQ22" s="53">
        <f t="shared" si="65"/>
        <v>61.666666666666664</v>
      </c>
      <c r="DR22" s="53" t="s">
        <v>74</v>
      </c>
      <c r="DS22" s="52">
        <f t="shared" ref="DS22:DT22" si="66">(DS12+DS16)/2</f>
        <v>0</v>
      </c>
      <c r="DT22" s="52">
        <f t="shared" si="66"/>
        <v>100</v>
      </c>
      <c r="DU22" s="52" t="s">
        <v>74</v>
      </c>
      <c r="DV22" s="52">
        <f>(DV12+DV16)/2</f>
        <v>0</v>
      </c>
      <c r="DW22" s="52">
        <f>(DW12+DW16)/2</f>
        <v>100</v>
      </c>
      <c r="DX22" s="52" t="s">
        <v>74</v>
      </c>
      <c r="DY22" s="52">
        <f>(DY12+DY16)/2</f>
        <v>89.868499999999997</v>
      </c>
      <c r="DZ22" s="52" t="s">
        <v>74</v>
      </c>
      <c r="EA22" s="52">
        <f>(EA12+EA16)/2</f>
        <v>100</v>
      </c>
      <c r="EB22" s="52">
        <f>(EB12+EB16)/2</f>
        <v>100</v>
      </c>
      <c r="EC22" s="52" t="s">
        <v>74</v>
      </c>
      <c r="ED22" s="52">
        <f t="shared" ref="ED22:EE22" si="67">(ED12+ED16)/2</f>
        <v>100</v>
      </c>
      <c r="EE22" s="52">
        <f t="shared" si="67"/>
        <v>100</v>
      </c>
      <c r="EF22" s="52" t="s">
        <v>74</v>
      </c>
      <c r="EG22" s="52">
        <f t="shared" ref="EG22:EH22" si="68">(EG12+EG16)/2</f>
        <v>98.37</v>
      </c>
      <c r="EH22" s="52">
        <f t="shared" si="68"/>
        <v>98.37</v>
      </c>
      <c r="EI22" s="52" t="s">
        <v>74</v>
      </c>
      <c r="EJ22" s="52">
        <f t="shared" ref="EJ22:EK22" si="69">(EJ12+EJ16)/2</f>
        <v>89.463333333333338</v>
      </c>
      <c r="EK22" s="52">
        <f t="shared" si="69"/>
        <v>58.333333333333336</v>
      </c>
      <c r="EL22" s="52" t="s">
        <v>74</v>
      </c>
      <c r="EM22" s="36">
        <f>(EM12+EM16)/2</f>
        <v>0</v>
      </c>
      <c r="EN22" s="36">
        <f>(EN12+EN16)/2</f>
        <v>100</v>
      </c>
      <c r="EO22" s="52" t="s">
        <v>74</v>
      </c>
      <c r="EP22" s="52">
        <f t="shared" si="26"/>
        <v>43.333333333333336</v>
      </c>
      <c r="EQ22" s="52" t="s">
        <v>74</v>
      </c>
      <c r="ER22" s="37">
        <f t="shared" ref="ER22:ES22" si="70">(ER12+ER16)/2</f>
        <v>43.333333333333336</v>
      </c>
      <c r="ES22" s="37">
        <f t="shared" si="70"/>
        <v>43.333333333333336</v>
      </c>
      <c r="ET22" s="52" t="s">
        <v>74</v>
      </c>
      <c r="EU22" s="52">
        <f t="shared" si="27"/>
        <v>100</v>
      </c>
      <c r="EV22" s="52" t="s">
        <v>74</v>
      </c>
      <c r="EW22" s="37">
        <f t="shared" ref="EW22:EX22" si="71">(EW12+EW16)/2</f>
        <v>0</v>
      </c>
      <c r="EX22" s="37">
        <f t="shared" si="71"/>
        <v>100</v>
      </c>
      <c r="EY22" s="52" t="s">
        <v>74</v>
      </c>
      <c r="EZ22" s="37">
        <f t="shared" ref="EZ22:FA22" si="72">(EZ12+EZ16)/2</f>
        <v>0</v>
      </c>
      <c r="FA22" s="37">
        <f t="shared" si="72"/>
        <v>100</v>
      </c>
      <c r="FB22" s="52" t="s">
        <v>74</v>
      </c>
    </row>
    <row r="23" spans="1:158" ht="4.95" customHeight="1" x14ac:dyDescent="0.25"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9"/>
      <c r="Q23" s="39"/>
      <c r="R23" s="39"/>
      <c r="S23" s="39"/>
      <c r="T23" s="39"/>
      <c r="U23" s="39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9"/>
      <c r="AI23" s="39"/>
      <c r="AJ23" s="39"/>
      <c r="AK23" s="39"/>
      <c r="AL23" s="39"/>
      <c r="AM23" s="39"/>
      <c r="AN23" s="39"/>
      <c r="AO23" s="39"/>
      <c r="AP23" s="39"/>
      <c r="AQ23" s="40"/>
      <c r="AR23" s="40"/>
      <c r="AS23" s="40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8"/>
      <c r="BG23" s="38">
        <f>(BG22+BJ22+BM22+BP22+DD22+DG22+DJ22+DM22+DP22+DY22+EA22+ED22+EG22+EJ22+EP22+ER22)/16</f>
        <v>76.487614583333325</v>
      </c>
      <c r="BH23" s="38"/>
      <c r="BI23" s="39"/>
      <c r="BJ23" s="39"/>
      <c r="BK23" s="39"/>
      <c r="BL23" s="39"/>
      <c r="BM23" s="39"/>
      <c r="BN23" s="39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40"/>
      <c r="CN23" s="40"/>
      <c r="CO23" s="40"/>
      <c r="CP23" s="38"/>
      <c r="CQ23" s="38"/>
      <c r="CR23" s="38"/>
      <c r="CS23" s="38"/>
      <c r="CT23" s="38"/>
      <c r="CU23" s="38"/>
      <c r="CV23" s="38"/>
      <c r="CW23" s="38"/>
      <c r="CX23" s="38"/>
      <c r="CY23" s="38"/>
      <c r="CZ23" s="38"/>
      <c r="DA23" s="38"/>
      <c r="DB23" s="38"/>
      <c r="DC23" s="38"/>
      <c r="DD23" s="38"/>
      <c r="DE23" s="38"/>
      <c r="DF23" s="40"/>
      <c r="DG23" s="40"/>
      <c r="DH23" s="40"/>
      <c r="DI23" s="40"/>
      <c r="DJ23" s="40"/>
      <c r="DK23" s="40"/>
      <c r="DL23" s="40"/>
      <c r="DM23" s="40"/>
      <c r="DN23" s="40"/>
      <c r="DO23" s="39"/>
      <c r="DP23" s="40"/>
      <c r="DQ23" s="40"/>
      <c r="DR23" s="40"/>
      <c r="DS23" s="38"/>
      <c r="DT23" s="38"/>
      <c r="DU23" s="38"/>
      <c r="DV23" s="38"/>
      <c r="DW23" s="38"/>
      <c r="DX23" s="38"/>
      <c r="DY23" s="41"/>
      <c r="DZ23" s="41"/>
      <c r="EA23" s="38"/>
      <c r="EB23" s="38"/>
      <c r="EC23" s="38"/>
      <c r="ED23" s="38"/>
      <c r="EE23" s="38"/>
      <c r="EF23" s="39"/>
      <c r="EG23" s="39"/>
      <c r="EH23" s="39"/>
      <c r="EI23" s="39"/>
      <c r="EJ23" s="39"/>
      <c r="EK23" s="39"/>
      <c r="EL23" s="40"/>
      <c r="EM23" s="40"/>
      <c r="EN23" s="40"/>
      <c r="EO23" s="40"/>
      <c r="EP23" s="42"/>
      <c r="EQ23" s="42"/>
      <c r="ER23" s="40"/>
      <c r="ES23" s="40"/>
      <c r="ET23" s="38"/>
      <c r="EU23" s="38"/>
      <c r="EV23" s="38"/>
      <c r="EW23" s="38"/>
      <c r="EX23" s="38"/>
      <c r="EY23" s="38"/>
      <c r="EZ23" s="38"/>
      <c r="FA23" s="38"/>
      <c r="FB23" s="38"/>
    </row>
    <row r="24" spans="1:158" x14ac:dyDescent="0.25">
      <c r="E24" s="43"/>
      <c r="AT24" s="44"/>
    </row>
  </sheetData>
  <autoFilter ref="A11:FB23"/>
  <mergeCells count="62">
    <mergeCell ref="ER9:ET9"/>
    <mergeCell ref="EU9:EV9"/>
    <mergeCell ref="EW9:EY9"/>
    <mergeCell ref="EZ9:FB9"/>
    <mergeCell ref="EA9:EC9"/>
    <mergeCell ref="ED9:EF9"/>
    <mergeCell ref="EG9:EI9"/>
    <mergeCell ref="EJ9:EL9"/>
    <mergeCell ref="EM9:EO9"/>
    <mergeCell ref="EP9:EQ9"/>
    <mergeCell ref="DY9:DZ9"/>
    <mergeCell ref="CS9:CU9"/>
    <mergeCell ref="CV9:CX9"/>
    <mergeCell ref="CY9:DA9"/>
    <mergeCell ref="DB9:DC9"/>
    <mergeCell ref="DD9:DF9"/>
    <mergeCell ref="DG9:DI9"/>
    <mergeCell ref="DJ9:DL9"/>
    <mergeCell ref="DM9:DO9"/>
    <mergeCell ref="DP9:DR9"/>
    <mergeCell ref="DS9:DU9"/>
    <mergeCell ref="DV9:DX9"/>
    <mergeCell ref="CP9:CR9"/>
    <mergeCell ref="BI9:BK9"/>
    <mergeCell ref="BL9:BN9"/>
    <mergeCell ref="BO9:BQ9"/>
    <mergeCell ref="BR9:BT9"/>
    <mergeCell ref="BU9:BW9"/>
    <mergeCell ref="BX9:BZ9"/>
    <mergeCell ref="CA9:CC9"/>
    <mergeCell ref="CD9:CF9"/>
    <mergeCell ref="CG9:CI9"/>
    <mergeCell ref="CJ9:CL9"/>
    <mergeCell ref="CM9:CO9"/>
    <mergeCell ref="BF9:BH9"/>
    <mergeCell ref="Y9:AA9"/>
    <mergeCell ref="AB9:AD9"/>
    <mergeCell ref="AE9:AG9"/>
    <mergeCell ref="AH9:AJ9"/>
    <mergeCell ref="AK9:AM9"/>
    <mergeCell ref="AN9:AP9"/>
    <mergeCell ref="AQ9:AS9"/>
    <mergeCell ref="AT9:AV9"/>
    <mergeCell ref="AW9:AY9"/>
    <mergeCell ref="AZ9:BB9"/>
    <mergeCell ref="BC9:BE9"/>
    <mergeCell ref="V9:X9"/>
    <mergeCell ref="C3:L3"/>
    <mergeCell ref="W4:Y4"/>
    <mergeCell ref="V5:Y5"/>
    <mergeCell ref="V6:Y6"/>
    <mergeCell ref="B7:Y7"/>
    <mergeCell ref="G9:I9"/>
    <mergeCell ref="J9:L9"/>
    <mergeCell ref="M9:O9"/>
    <mergeCell ref="P9:R9"/>
    <mergeCell ref="S9:U9"/>
    <mergeCell ref="A9:A10"/>
    <mergeCell ref="B9:B10"/>
    <mergeCell ref="C9:C10"/>
    <mergeCell ref="D9:D10"/>
    <mergeCell ref="E9:F9"/>
  </mergeCells>
  <pageMargins left="0.39370078740157483" right="0.19685039370078741" top="0.19685039370078741" bottom="0.19685039370078741" header="0.19685039370078741" footer="0.19685039370078741"/>
  <pageSetup paperSize="9" scale="48" fitToWidth="7" orientation="landscape" r:id="rId1"/>
  <colBreaks count="3" manualBreakCount="3">
    <brk id="48" max="42" man="1"/>
    <brk id="116" max="42" man="1"/>
    <brk id="136" max="4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5</vt:lpstr>
      <vt:lpstr>'Приложение 5'!Заголовки_для_печати</vt:lpstr>
      <vt:lpstr>'Приложение 5'!Область_печати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Киосова Елена Сергеевна</dc:creator>
  <cp:lastModifiedBy>Гущина Ирина Анатольевна</cp:lastModifiedBy>
  <cp:lastPrinted>2022-08-04T03:37:20Z</cp:lastPrinted>
  <dcterms:created xsi:type="dcterms:W3CDTF">2022-06-09T07:33:19Z</dcterms:created>
  <dcterms:modified xsi:type="dcterms:W3CDTF">2022-08-04T04:39:40Z</dcterms:modified>
</cp:coreProperties>
</file>