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8" windowWidth="14808" windowHeight="72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9" i="1" l="1"/>
  <c r="E37" i="1" l="1"/>
  <c r="F47" i="1" l="1"/>
  <c r="G47" i="1"/>
  <c r="E47" i="1"/>
  <c r="F44" i="1"/>
  <c r="F25" i="1"/>
  <c r="G49" i="1" l="1"/>
  <c r="G43" i="1"/>
  <c r="F60" i="1" l="1"/>
  <c r="F73" i="1"/>
  <c r="G73" i="1"/>
  <c r="E73" i="1"/>
  <c r="F49" i="1" l="1"/>
  <c r="E49" i="1"/>
  <c r="F43" i="1"/>
  <c r="E43" i="1"/>
  <c r="G48" i="1"/>
  <c r="H48" i="1" s="1"/>
  <c r="F48" i="1"/>
  <c r="E48" i="1"/>
  <c r="H47" i="1"/>
  <c r="H73" i="1" s="1"/>
  <c r="G42" i="1"/>
  <c r="F42" i="1"/>
  <c r="E42" i="1"/>
  <c r="H41" i="1"/>
  <c r="H49" i="1" l="1"/>
  <c r="H42" i="1"/>
  <c r="H43" i="1" s="1"/>
  <c r="F51" i="1" l="1"/>
  <c r="G51" i="1"/>
  <c r="E51" i="1"/>
  <c r="G37" i="1"/>
  <c r="G34" i="1"/>
  <c r="F67" i="1" l="1"/>
  <c r="G67" i="1"/>
  <c r="E67" i="1"/>
  <c r="F66" i="1"/>
  <c r="G66" i="1"/>
  <c r="E66" i="1"/>
  <c r="F31" i="1"/>
  <c r="F37" i="1" s="1"/>
  <c r="F71" i="1" s="1"/>
  <c r="F32" i="1"/>
  <c r="G36" i="1"/>
  <c r="E36" i="1"/>
  <c r="G32" i="1"/>
  <c r="E32" i="1"/>
  <c r="H31" i="1"/>
  <c r="H30" i="1" l="1"/>
  <c r="F36" i="1"/>
  <c r="F38" i="1" s="1"/>
  <c r="H32" i="1"/>
  <c r="H45" i="1"/>
  <c r="H51" i="1" s="1"/>
  <c r="H44" i="1"/>
  <c r="H19" i="1"/>
  <c r="H21" i="1"/>
  <c r="H22" i="1"/>
  <c r="H23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H67" i="1"/>
  <c r="H66" i="1"/>
  <c r="E68" i="1"/>
  <c r="E60" i="1"/>
  <c r="E59" i="1"/>
  <c r="F59" i="1" s="1"/>
  <c r="H57" i="1"/>
  <c r="H56" i="1"/>
  <c r="E58" i="1"/>
  <c r="F50" i="1"/>
  <c r="F70" i="1" s="1"/>
  <c r="G50" i="1"/>
  <c r="H50" i="1"/>
  <c r="H52" i="1" s="1"/>
  <c r="E50" i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F23" i="1"/>
  <c r="E23" i="1"/>
  <c r="F63" i="1" l="1"/>
  <c r="F62" i="1" s="1"/>
  <c r="E70" i="1"/>
  <c r="E63" i="1"/>
  <c r="E35" i="1"/>
  <c r="E74" i="1"/>
  <c r="E64" i="1"/>
  <c r="E71" i="1"/>
  <c r="E52" i="1"/>
  <c r="I29" i="1"/>
  <c r="G52" i="1"/>
  <c r="I46" i="1"/>
  <c r="F52" i="1"/>
  <c r="H26" i="1"/>
  <c r="H29" i="1"/>
  <c r="I26" i="1"/>
  <c r="F35" i="1"/>
  <c r="H35" i="1" s="1"/>
  <c r="H34" i="1"/>
  <c r="I36" i="1"/>
  <c r="G59" i="1"/>
  <c r="I37" i="1"/>
  <c r="G60" i="1"/>
  <c r="I28" i="1"/>
  <c r="I34" i="1"/>
  <c r="I35" i="1" s="1"/>
  <c r="G74" i="1"/>
  <c r="G75" i="1" s="1"/>
  <c r="G58" i="1"/>
  <c r="I50" i="1"/>
  <c r="G68" i="1"/>
  <c r="F68" i="1"/>
  <c r="F61" i="1"/>
  <c r="F58" i="1"/>
  <c r="E61" i="1"/>
  <c r="E38" i="1"/>
  <c r="G38" i="1"/>
  <c r="E62" i="1" l="1"/>
  <c r="E72" i="1"/>
  <c r="E75" i="1"/>
  <c r="F74" i="1"/>
  <c r="F75" i="1" s="1"/>
  <c r="G64" i="1"/>
  <c r="H64" i="1" s="1"/>
  <c r="G71" i="1"/>
  <c r="I71" i="1" s="1"/>
  <c r="H59" i="1"/>
  <c r="G70" i="1"/>
  <c r="G63" i="1"/>
  <c r="H60" i="1"/>
  <c r="I52" i="1"/>
  <c r="H74" i="1"/>
  <c r="H68" i="1"/>
  <c r="H58" i="1"/>
  <c r="H38" i="1"/>
  <c r="G61" i="1"/>
  <c r="H61" i="1" s="1"/>
  <c r="I38" i="1"/>
  <c r="H46" i="1"/>
  <c r="G62" i="1" l="1"/>
  <c r="H62" i="1" s="1"/>
  <c r="H71" i="1"/>
  <c r="H63" i="1"/>
  <c r="I63" i="1"/>
  <c r="H70" i="1"/>
  <c r="G72" i="1"/>
  <c r="I64" i="1"/>
  <c r="H75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<sst xmlns="http://schemas.openxmlformats.org/spreadsheetml/2006/main" count="146" uniqueCount="66">
  <si>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</si>
  <si>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</si>
  <si>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</si>
  <si>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</si>
  <si>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</si>
  <si>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</si>
  <si>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</si>
  <si>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</si>
  <si>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</si>
  <si>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</si>
  <si>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</si>
  <si>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</si>
  <si>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</si>
  <si>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</si>
  <si>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</si>
  <si>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</si>
  <si>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</si>
  <si>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</si>
  <si>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</si>
  <si>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</si>
  <si>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</si>
  <si>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</si>
  <si>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</si>
  <si>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</si>
  <si>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</si>
  <si>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</si>
  <si>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</si>
  <si>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</si>
  <si>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</si>
  <si>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</si>
  <si>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</si>
  <si>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</si>
  <si>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</si>
  <si>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</si>
  <si>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</si>
  <si>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</si>
  <si>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</si>
  <si>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</si>
  <si>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</si>
  <si>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</si>
  <si>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</si>
  <si>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</si>
  <si>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</si>
  <si>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</si>
  <si>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</si>
  <si>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</si>
  <si>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</si>
  <si>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</si>
  <si>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</si>
  <si>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</si>
  <si>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</si>
  <si>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</si>
  <si>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</si>
  <si>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</si>
  <si>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</si>
  <si>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</si>
  <si>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</si>
  <si>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</si>
  <si>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</si>
  <si>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</si>
  <si>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</si>
  <si>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</si>
  <si>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Средства предусмотрены для  подготовки к ОЗП. Соглашение заключено.                                                 Заключены контракты на выполнение проектных работ для капитального ремонта объектов коммунального комплекса.</t>
  </si>
  <si>
    <t>по состоянию на 01 июля 2018 года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</si>
  <si>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10 июля 2018 год</t>
    </r>
  </si>
  <si>
    <t>Субсидия за сжиженный газ. Заключено соглашение между ДЖКиСК  и АО "СГ Север". Оплата производится после предоставления подтверждающих документов.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</si>
</sst>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Fill="1" applyBorder="1" applyAlignment="1">
      <alignment horizontal="center" vertical="center" wrapText="1"/>
    </xf>
    <xf numFmtId="165" fontId="5" fillId="0" borderId="54" xfId="1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74" zoomScaleNormal="74" workbookViewId="0">
      <selection activeCell="F72" sqref="F72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6" x14ac:dyDescent="0.3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6" x14ac:dyDescent="0.3">
      <c r="A3" s="8"/>
      <c r="B3" s="8"/>
      <c r="C3" s="8"/>
      <c r="D3" s="155" t="s">
        <v>63</v>
      </c>
      <c r="E3" s="155"/>
      <c r="F3" s="155"/>
      <c r="G3" s="155"/>
      <c r="H3" s="155"/>
      <c r="I3" s="155"/>
      <c r="J3" s="8"/>
    </row>
    <row r="4" spans="1:10" ht="15.6" x14ac:dyDescent="0.3">
      <c r="A4" s="14"/>
      <c r="B4" s="18"/>
      <c r="C4" s="18"/>
      <c r="D4" s="19"/>
      <c r="E4" s="18"/>
      <c r="F4" s="18"/>
      <c r="G4" s="18"/>
      <c r="H4" s="18"/>
      <c r="I4" s="18"/>
      <c r="J4" s="18"/>
    </row>
    <row r="5" spans="1:10" ht="34.200000000000003" customHeight="1" x14ac:dyDescent="0.3">
      <c r="A5" s="153" t="s">
        <v>21</v>
      </c>
      <c r="B5" s="153"/>
      <c r="C5" s="153"/>
      <c r="D5" s="153"/>
      <c r="E5" s="18"/>
      <c r="F5" s="18"/>
      <c r="G5" s="18"/>
      <c r="H5" s="18"/>
      <c r="I5" s="18"/>
      <c r="J5" s="18"/>
    </row>
    <row r="6" spans="1:10" x14ac:dyDescent="0.3">
      <c r="A6" s="152" t="s">
        <v>2</v>
      </c>
      <c r="B6" s="152"/>
      <c r="C6" s="152"/>
      <c r="D6" s="152"/>
      <c r="E6" s="18"/>
      <c r="F6" s="18"/>
      <c r="G6" s="18"/>
      <c r="H6" s="18"/>
      <c r="I6" s="18"/>
      <c r="J6" s="18"/>
    </row>
    <row r="7" spans="1:10" x14ac:dyDescent="0.3">
      <c r="A7" s="154" t="s">
        <v>22</v>
      </c>
      <c r="B7" s="154"/>
      <c r="C7" s="154"/>
      <c r="D7" s="154"/>
      <c r="E7" s="18"/>
      <c r="F7" s="18"/>
      <c r="G7" s="18"/>
      <c r="H7" s="18"/>
      <c r="I7" s="18"/>
      <c r="J7" s="18"/>
    </row>
    <row r="8" spans="1:10" x14ac:dyDescent="0.3">
      <c r="A8" s="152" t="s">
        <v>3</v>
      </c>
      <c r="B8" s="152"/>
      <c r="C8" s="152"/>
      <c r="D8" s="152"/>
      <c r="E8" s="18"/>
      <c r="F8" s="18"/>
      <c r="G8" s="18"/>
      <c r="H8" s="18"/>
      <c r="I8" s="18"/>
      <c r="J8" s="18"/>
    </row>
    <row r="9" spans="1:10" ht="14.4" customHeight="1" thickBot="1" x14ac:dyDescent="0.35">
      <c r="A9" s="22"/>
      <c r="B9" s="22"/>
      <c r="C9" s="22"/>
      <c r="D9" s="22"/>
      <c r="E9" s="18"/>
      <c r="F9" s="18"/>
      <c r="G9" s="18"/>
      <c r="H9" s="18"/>
      <c r="I9" s="18"/>
      <c r="J9" s="18"/>
    </row>
    <row r="10" spans="1:10" ht="10.8" hidden="1" customHeight="1" thickBot="1" x14ac:dyDescent="0.35">
      <c r="A10" s="1" t="s">
        <v>4</v>
      </c>
      <c r="B10" s="18"/>
      <c r="C10" s="18"/>
      <c r="D10" s="19"/>
      <c r="E10" s="18"/>
      <c r="F10" s="18"/>
      <c r="G10" s="20"/>
      <c r="H10" s="18"/>
      <c r="I10" s="18"/>
      <c r="J10" s="18"/>
    </row>
    <row r="11" spans="1:10" ht="27.75" customHeight="1" x14ac:dyDescent="0.3">
      <c r="A11" s="198" t="s">
        <v>5</v>
      </c>
      <c r="B11" s="200" t="s">
        <v>55</v>
      </c>
      <c r="C11" s="200" t="s">
        <v>56</v>
      </c>
      <c r="D11" s="202" t="s">
        <v>6</v>
      </c>
      <c r="E11" s="200" t="s">
        <v>7</v>
      </c>
      <c r="F11" s="204" t="s">
        <v>8</v>
      </c>
      <c r="G11" s="206" t="s">
        <v>19</v>
      </c>
      <c r="H11" s="209" t="s">
        <v>9</v>
      </c>
      <c r="I11" s="200"/>
      <c r="J11" s="210" t="s">
        <v>57</v>
      </c>
    </row>
    <row r="12" spans="1:10" ht="35.25" customHeight="1" x14ac:dyDescent="0.3">
      <c r="A12" s="199"/>
      <c r="B12" s="201"/>
      <c r="C12" s="201"/>
      <c r="D12" s="203"/>
      <c r="E12" s="201"/>
      <c r="F12" s="205"/>
      <c r="G12" s="207"/>
      <c r="H12" s="78" t="s">
        <v>10</v>
      </c>
      <c r="I12" s="79" t="s">
        <v>11</v>
      </c>
      <c r="J12" s="211"/>
    </row>
    <row r="13" spans="1:10" ht="37.200000000000003" customHeight="1" x14ac:dyDescent="0.3">
      <c r="A13" s="199"/>
      <c r="B13" s="201"/>
      <c r="C13" s="201"/>
      <c r="D13" s="203"/>
      <c r="E13" s="201"/>
      <c r="F13" s="205"/>
      <c r="G13" s="208"/>
      <c r="H13" s="78" t="s">
        <v>58</v>
      </c>
      <c r="I13" s="79" t="s">
        <v>12</v>
      </c>
      <c r="J13" s="211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59" t="s">
        <v>49</v>
      </c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0" ht="19.95" customHeight="1" x14ac:dyDescent="0.3">
      <c r="A16" s="159" t="s">
        <v>23</v>
      </c>
      <c r="B16" s="159"/>
      <c r="C16" s="159"/>
      <c r="D16" s="159"/>
      <c r="E16" s="159"/>
      <c r="F16" s="159"/>
      <c r="G16" s="159"/>
      <c r="H16" s="159"/>
      <c r="I16" s="159"/>
      <c r="J16" s="159"/>
    </row>
    <row r="17" spans="1:10" ht="22.95" customHeight="1" x14ac:dyDescent="0.3">
      <c r="A17" s="13">
        <v>1</v>
      </c>
      <c r="B17" s="158" t="s">
        <v>35</v>
      </c>
      <c r="C17" s="158"/>
      <c r="D17" s="159"/>
      <c r="E17" s="159"/>
      <c r="F17" s="159"/>
      <c r="G17" s="159"/>
      <c r="H17" s="159"/>
      <c r="I17" s="159"/>
      <c r="J17" s="158"/>
    </row>
    <row r="18" spans="1:10" ht="52.8" customHeight="1" x14ac:dyDescent="0.3">
      <c r="A18" s="161" t="s">
        <v>40</v>
      </c>
      <c r="B18" s="144" t="s">
        <v>43</v>
      </c>
      <c r="C18" s="140" t="s">
        <v>24</v>
      </c>
      <c r="D18" s="27" t="s">
        <v>14</v>
      </c>
      <c r="E18" s="91">
        <v>61175.4</v>
      </c>
      <c r="F18" s="91">
        <v>61175.4</v>
      </c>
      <c r="G18" s="91">
        <v>0</v>
      </c>
      <c r="H18" s="28">
        <f>G18-F18</f>
        <v>-61175.4</v>
      </c>
      <c r="I18" s="36">
        <f>G18/F18*100</f>
        <v>0</v>
      </c>
      <c r="J18" s="164" t="s">
        <v>62</v>
      </c>
    </row>
    <row r="19" spans="1:10" ht="27.6" customHeight="1" x14ac:dyDescent="0.3">
      <c r="A19" s="162"/>
      <c r="B19" s="145"/>
      <c r="C19" s="141"/>
      <c r="D19" s="38" t="s">
        <v>15</v>
      </c>
      <c r="E19" s="90">
        <v>7375</v>
      </c>
      <c r="F19" s="90">
        <v>7405</v>
      </c>
      <c r="G19" s="90">
        <f>181.7+99.9</f>
        <v>281.60000000000002</v>
      </c>
      <c r="H19" s="28">
        <f t="shared" ref="H19:H38" si="0">G19-F19</f>
        <v>-7123.4</v>
      </c>
      <c r="I19" s="36">
        <f t="shared" ref="I19:I38" si="1">G19/F19*100</f>
        <v>3.8028359216745447</v>
      </c>
      <c r="J19" s="165"/>
    </row>
    <row r="20" spans="1:10" ht="25.8" customHeight="1" x14ac:dyDescent="0.3">
      <c r="A20" s="163"/>
      <c r="B20" s="146"/>
      <c r="C20" s="142"/>
      <c r="D20" s="45" t="s">
        <v>39</v>
      </c>
      <c r="E20" s="92">
        <f>SUM(E18:E19)</f>
        <v>68550.399999999994</v>
      </c>
      <c r="F20" s="92">
        <f t="shared" ref="F20:G20" si="2">SUM(F18:F19)</f>
        <v>68580.399999999994</v>
      </c>
      <c r="G20" s="92">
        <f t="shared" si="2"/>
        <v>281.60000000000002</v>
      </c>
      <c r="H20" s="81">
        <f t="shared" si="0"/>
        <v>-68298.799999999988</v>
      </c>
      <c r="I20" s="63">
        <f t="shared" si="1"/>
        <v>0.41061294480638788</v>
      </c>
      <c r="J20" s="166"/>
    </row>
    <row r="21" spans="1:10" ht="42.6" customHeight="1" x14ac:dyDescent="0.3">
      <c r="A21" s="161" t="s">
        <v>41</v>
      </c>
      <c r="B21" s="145" t="s">
        <v>59</v>
      </c>
      <c r="C21" s="140" t="s">
        <v>24</v>
      </c>
      <c r="D21" s="42" t="s">
        <v>14</v>
      </c>
      <c r="E21" s="91">
        <v>0</v>
      </c>
      <c r="F21" s="91">
        <v>0</v>
      </c>
      <c r="G21" s="91">
        <v>0</v>
      </c>
      <c r="H21" s="28">
        <f t="shared" si="0"/>
        <v>0</v>
      </c>
      <c r="I21" s="36">
        <v>0</v>
      </c>
      <c r="J21" s="181"/>
    </row>
    <row r="22" spans="1:10" ht="28.8" customHeight="1" x14ac:dyDescent="0.3">
      <c r="A22" s="162"/>
      <c r="B22" s="145"/>
      <c r="C22" s="141"/>
      <c r="D22" s="38" t="s">
        <v>15</v>
      </c>
      <c r="E22" s="90">
        <v>0</v>
      </c>
      <c r="F22" s="90">
        <v>0</v>
      </c>
      <c r="G22" s="90">
        <v>0</v>
      </c>
      <c r="H22" s="28">
        <f t="shared" si="0"/>
        <v>0</v>
      </c>
      <c r="I22" s="36">
        <v>0</v>
      </c>
      <c r="J22" s="182"/>
    </row>
    <row r="23" spans="1:10" ht="25.8" customHeight="1" x14ac:dyDescent="0.3">
      <c r="A23" s="162"/>
      <c r="B23" s="145"/>
      <c r="C23" s="142"/>
      <c r="D23" s="45" t="s">
        <v>39</v>
      </c>
      <c r="E23" s="92">
        <f>SUM(E21:E22)</f>
        <v>0</v>
      </c>
      <c r="F23" s="92">
        <f t="shared" ref="F23" si="3">SUM(F21:F22)</f>
        <v>0</v>
      </c>
      <c r="G23" s="92">
        <f t="shared" ref="G23" si="4">SUM(G21:G22)</f>
        <v>0</v>
      </c>
      <c r="H23" s="28">
        <f t="shared" si="0"/>
        <v>0</v>
      </c>
      <c r="I23" s="63">
        <v>0</v>
      </c>
      <c r="J23" s="183"/>
    </row>
    <row r="24" spans="1:10" ht="42.6" customHeight="1" x14ac:dyDescent="0.3">
      <c r="A24" s="148" t="s">
        <v>42</v>
      </c>
      <c r="B24" s="128" t="s">
        <v>44</v>
      </c>
      <c r="C24" s="132" t="s">
        <v>45</v>
      </c>
      <c r="D24" s="87" t="s">
        <v>14</v>
      </c>
      <c r="E24" s="93">
        <v>0</v>
      </c>
      <c r="F24" s="93">
        <v>0</v>
      </c>
      <c r="G24" s="94">
        <v>0</v>
      </c>
      <c r="H24" s="28">
        <f t="shared" si="0"/>
        <v>0</v>
      </c>
      <c r="I24" s="36">
        <v>0</v>
      </c>
      <c r="J24" s="212"/>
    </row>
    <row r="25" spans="1:10" ht="34.200000000000003" customHeight="1" x14ac:dyDescent="0.3">
      <c r="A25" s="149"/>
      <c r="B25" s="129"/>
      <c r="C25" s="133"/>
      <c r="D25" s="7" t="s">
        <v>15</v>
      </c>
      <c r="E25" s="126">
        <v>32600</v>
      </c>
      <c r="F25" s="126">
        <f>E25</f>
        <v>32600</v>
      </c>
      <c r="G25" s="126">
        <v>19238</v>
      </c>
      <c r="H25" s="29">
        <f t="shared" si="0"/>
        <v>-13362</v>
      </c>
      <c r="I25" s="21">
        <f t="shared" si="1"/>
        <v>59.012269938650306</v>
      </c>
      <c r="J25" s="213"/>
    </row>
    <row r="26" spans="1:10" ht="33.6" customHeight="1" x14ac:dyDescent="0.3">
      <c r="A26" s="149"/>
      <c r="B26" s="129"/>
      <c r="C26" s="134"/>
      <c r="D26" s="80" t="s">
        <v>39</v>
      </c>
      <c r="E26" s="95">
        <f>SUM(E24:E25)</f>
        <v>32600</v>
      </c>
      <c r="F26" s="95">
        <f t="shared" ref="F26" si="5">SUM(F24:F25)</f>
        <v>32600</v>
      </c>
      <c r="G26" s="95">
        <f t="shared" ref="G26" si="6">SUM(G24:G25)</f>
        <v>19238</v>
      </c>
      <c r="H26" s="54">
        <f t="shared" si="0"/>
        <v>-13362</v>
      </c>
      <c r="I26" s="89">
        <f t="shared" si="1"/>
        <v>59.012269938650306</v>
      </c>
      <c r="J26" s="214"/>
    </row>
    <row r="27" spans="1:10" ht="42.6" customHeight="1" x14ac:dyDescent="0.3">
      <c r="A27" s="149"/>
      <c r="B27" s="129"/>
      <c r="C27" s="132" t="s">
        <v>24</v>
      </c>
      <c r="D27" s="37" t="s">
        <v>14</v>
      </c>
      <c r="E27" s="93">
        <v>0</v>
      </c>
      <c r="F27" s="93">
        <v>0</v>
      </c>
      <c r="G27" s="94">
        <v>0</v>
      </c>
      <c r="H27" s="44">
        <f t="shared" si="0"/>
        <v>0</v>
      </c>
      <c r="I27" s="88">
        <v>0</v>
      </c>
      <c r="J27" s="212"/>
    </row>
    <row r="28" spans="1:10" ht="27.6" customHeight="1" x14ac:dyDescent="0.3">
      <c r="A28" s="149"/>
      <c r="B28" s="129"/>
      <c r="C28" s="133"/>
      <c r="D28" s="47" t="s">
        <v>15</v>
      </c>
      <c r="E28" s="127">
        <v>757.2</v>
      </c>
      <c r="F28" s="90">
        <v>807.2</v>
      </c>
      <c r="G28" s="90">
        <v>466.4</v>
      </c>
      <c r="H28" s="28">
        <f t="shared" si="0"/>
        <v>-340.80000000000007</v>
      </c>
      <c r="I28" s="36">
        <f t="shared" si="1"/>
        <v>57.779980178394439</v>
      </c>
      <c r="J28" s="213"/>
    </row>
    <row r="29" spans="1:10" ht="28.8" customHeight="1" x14ac:dyDescent="0.3">
      <c r="A29" s="150"/>
      <c r="B29" s="143"/>
      <c r="C29" s="170"/>
      <c r="D29" s="45" t="s">
        <v>39</v>
      </c>
      <c r="E29" s="92">
        <f>SUM(E27:E28)</f>
        <v>757.2</v>
      </c>
      <c r="F29" s="92">
        <f t="shared" ref="F29" si="7">SUM(F27:F28)</f>
        <v>807.2</v>
      </c>
      <c r="G29" s="92">
        <f t="shared" ref="G29" si="8">SUM(G27:G28)</f>
        <v>466.4</v>
      </c>
      <c r="H29" s="81">
        <f t="shared" si="0"/>
        <v>-340.80000000000007</v>
      </c>
      <c r="I29" s="63">
        <f t="shared" si="1"/>
        <v>57.779980178394439</v>
      </c>
      <c r="J29" s="214"/>
    </row>
    <row r="30" spans="1:10" ht="46.8" customHeight="1" x14ac:dyDescent="0.3">
      <c r="A30" s="161" t="s">
        <v>47</v>
      </c>
      <c r="B30" s="145" t="s">
        <v>60</v>
      </c>
      <c r="C30" s="140" t="s">
        <v>24</v>
      </c>
      <c r="D30" s="86" t="s">
        <v>14</v>
      </c>
      <c r="E30" s="91">
        <v>0</v>
      </c>
      <c r="F30" s="91">
        <v>0</v>
      </c>
      <c r="G30" s="91">
        <v>0</v>
      </c>
      <c r="H30" s="28">
        <f t="shared" ref="H30:H32" si="9">G30-F30</f>
        <v>0</v>
      </c>
      <c r="I30" s="36">
        <v>0</v>
      </c>
      <c r="J30" s="135"/>
    </row>
    <row r="31" spans="1:10" ht="37.799999999999997" customHeight="1" x14ac:dyDescent="0.3">
      <c r="A31" s="162"/>
      <c r="B31" s="145"/>
      <c r="C31" s="141"/>
      <c r="D31" s="38" t="s">
        <v>15</v>
      </c>
      <c r="E31" s="90">
        <v>0</v>
      </c>
      <c r="F31" s="90">
        <f>E31</f>
        <v>0</v>
      </c>
      <c r="G31" s="90">
        <v>0</v>
      </c>
      <c r="H31" s="28">
        <f t="shared" si="9"/>
        <v>0</v>
      </c>
      <c r="I31" s="36">
        <v>0</v>
      </c>
      <c r="J31" s="136"/>
    </row>
    <row r="32" spans="1:10" ht="32.4" customHeight="1" x14ac:dyDescent="0.3">
      <c r="A32" s="162"/>
      <c r="B32" s="145"/>
      <c r="C32" s="142"/>
      <c r="D32" s="45" t="s">
        <v>39</v>
      </c>
      <c r="E32" s="46">
        <f>SUM(E30:E31)</f>
        <v>0</v>
      </c>
      <c r="F32" s="46">
        <f t="shared" ref="F32:G32" si="10">SUM(F30:F31)</f>
        <v>0</v>
      </c>
      <c r="G32" s="46">
        <f t="shared" si="10"/>
        <v>0</v>
      </c>
      <c r="H32" s="28">
        <f t="shared" si="9"/>
        <v>0</v>
      </c>
      <c r="I32" s="63">
        <v>0</v>
      </c>
      <c r="J32" s="137"/>
    </row>
    <row r="33" spans="1:10" ht="44.4" customHeight="1" x14ac:dyDescent="0.3">
      <c r="A33" s="171"/>
      <c r="B33" s="171" t="s">
        <v>46</v>
      </c>
      <c r="C33" s="132" t="s">
        <v>45</v>
      </c>
      <c r="D33" s="37" t="s">
        <v>14</v>
      </c>
      <c r="E33" s="91">
        <v>0</v>
      </c>
      <c r="F33" s="91">
        <v>0</v>
      </c>
      <c r="G33" s="91">
        <v>0</v>
      </c>
      <c r="H33" s="91">
        <f t="shared" si="0"/>
        <v>0</v>
      </c>
      <c r="I33" s="109">
        <v>0</v>
      </c>
      <c r="J33" s="110" t="s">
        <v>13</v>
      </c>
    </row>
    <row r="34" spans="1:10" ht="41.25" customHeight="1" x14ac:dyDescent="0.3">
      <c r="A34" s="172"/>
      <c r="B34" s="172"/>
      <c r="C34" s="133"/>
      <c r="D34" s="47" t="s">
        <v>15</v>
      </c>
      <c r="E34" s="111">
        <f>E25</f>
        <v>32600</v>
      </c>
      <c r="F34" s="112">
        <f t="shared" ref="F34:G34" si="11">F25</f>
        <v>32600</v>
      </c>
      <c r="G34" s="112">
        <f t="shared" si="11"/>
        <v>19238</v>
      </c>
      <c r="H34" s="91">
        <f t="shared" si="0"/>
        <v>-13362</v>
      </c>
      <c r="I34" s="109">
        <f t="shared" si="1"/>
        <v>59.012269938650306</v>
      </c>
      <c r="J34" s="113" t="s">
        <v>13</v>
      </c>
    </row>
    <row r="35" spans="1:10" ht="36.75" customHeight="1" x14ac:dyDescent="0.3">
      <c r="A35" s="172"/>
      <c r="B35" s="172"/>
      <c r="C35" s="134"/>
      <c r="D35" s="48" t="s">
        <v>39</v>
      </c>
      <c r="E35" s="114">
        <f>E34</f>
        <v>32600</v>
      </c>
      <c r="F35" s="114">
        <f t="shared" ref="F35:I35" si="12">F34</f>
        <v>32600</v>
      </c>
      <c r="G35" s="114">
        <f t="shared" si="12"/>
        <v>19238</v>
      </c>
      <c r="H35" s="115">
        <f t="shared" si="0"/>
        <v>-13362</v>
      </c>
      <c r="I35" s="116">
        <f t="shared" si="12"/>
        <v>59.012269938650306</v>
      </c>
      <c r="J35" s="117" t="s">
        <v>13</v>
      </c>
    </row>
    <row r="36" spans="1:10" ht="49.2" customHeight="1" x14ac:dyDescent="0.3">
      <c r="A36" s="172"/>
      <c r="B36" s="172"/>
      <c r="C36" s="132" t="s">
        <v>24</v>
      </c>
      <c r="D36" s="99" t="s">
        <v>14</v>
      </c>
      <c r="E36" s="118">
        <f>E18+E30</f>
        <v>61175.4</v>
      </c>
      <c r="F36" s="118">
        <f t="shared" ref="F36:G36" si="13">F18+F30</f>
        <v>61175.4</v>
      </c>
      <c r="G36" s="118">
        <f t="shared" si="13"/>
        <v>0</v>
      </c>
      <c r="H36" s="91">
        <f t="shared" si="0"/>
        <v>-61175.4</v>
      </c>
      <c r="I36" s="109">
        <f t="shared" si="1"/>
        <v>0</v>
      </c>
      <c r="J36" s="119" t="s">
        <v>13</v>
      </c>
    </row>
    <row r="37" spans="1:10" ht="39" customHeight="1" x14ac:dyDescent="0.3">
      <c r="A37" s="172"/>
      <c r="B37" s="172"/>
      <c r="C37" s="133"/>
      <c r="D37" s="100" t="s">
        <v>15</v>
      </c>
      <c r="E37" s="120">
        <f>E19+E28+E31</f>
        <v>8132.2</v>
      </c>
      <c r="F37" s="120">
        <f>F19+F28+F31</f>
        <v>8212.2000000000007</v>
      </c>
      <c r="G37" s="120">
        <f>G19+G28+G31+G22</f>
        <v>748</v>
      </c>
      <c r="H37" s="91">
        <f t="shared" si="0"/>
        <v>-7464.2000000000007</v>
      </c>
      <c r="I37" s="109">
        <f t="shared" si="1"/>
        <v>9.1083996980102757</v>
      </c>
      <c r="J37" s="121" t="s">
        <v>13</v>
      </c>
    </row>
    <row r="38" spans="1:10" ht="33.6" customHeight="1" x14ac:dyDescent="0.3">
      <c r="A38" s="173"/>
      <c r="B38" s="173"/>
      <c r="C38" s="170"/>
      <c r="D38" s="53" t="s">
        <v>39</v>
      </c>
      <c r="E38" s="95">
        <f>E36+E37</f>
        <v>69307.600000000006</v>
      </c>
      <c r="F38" s="95">
        <f>F36+F37</f>
        <v>69387.600000000006</v>
      </c>
      <c r="G38" s="95">
        <f t="shared" ref="G38" si="14">G36+G37</f>
        <v>748</v>
      </c>
      <c r="H38" s="95">
        <f t="shared" si="0"/>
        <v>-68639.600000000006</v>
      </c>
      <c r="I38" s="122">
        <f t="shared" si="1"/>
        <v>1.078002409652445</v>
      </c>
      <c r="J38" s="121" t="s">
        <v>13</v>
      </c>
    </row>
    <row r="39" spans="1:10" ht="23.4" customHeight="1" x14ac:dyDescent="0.3">
      <c r="A39" s="167" t="s">
        <v>25</v>
      </c>
      <c r="B39" s="168"/>
      <c r="C39" s="168"/>
      <c r="D39" s="169"/>
      <c r="E39" s="169"/>
      <c r="F39" s="169"/>
      <c r="G39" s="169"/>
      <c r="H39" s="169"/>
      <c r="I39" s="169"/>
      <c r="J39" s="169"/>
    </row>
    <row r="40" spans="1:10" ht="24" customHeight="1" x14ac:dyDescent="0.3">
      <c r="A40" s="167" t="s">
        <v>26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 ht="40.200000000000003" customHeight="1" x14ac:dyDescent="0.3">
      <c r="A41" s="144" t="s">
        <v>52</v>
      </c>
      <c r="B41" s="140" t="s">
        <v>27</v>
      </c>
      <c r="C41" s="132" t="s">
        <v>45</v>
      </c>
      <c r="D41" s="37" t="s">
        <v>14</v>
      </c>
      <c r="E41" s="123">
        <v>2.6</v>
      </c>
      <c r="F41" s="123">
        <v>2.6</v>
      </c>
      <c r="G41" s="123">
        <v>0</v>
      </c>
      <c r="H41" s="91">
        <f t="shared" ref="H41:H42" si="15">G41-F41</f>
        <v>-2.6</v>
      </c>
      <c r="I41" s="109">
        <v>0</v>
      </c>
      <c r="J41" s="140" t="s">
        <v>65</v>
      </c>
    </row>
    <row r="42" spans="1:10" ht="31.8" customHeight="1" x14ac:dyDescent="0.3">
      <c r="A42" s="145"/>
      <c r="B42" s="141"/>
      <c r="C42" s="133"/>
      <c r="D42" s="47" t="s">
        <v>15</v>
      </c>
      <c r="E42" s="111">
        <f>E33</f>
        <v>0</v>
      </c>
      <c r="F42" s="112">
        <f t="shared" ref="F42:G42" si="16">F33</f>
        <v>0</v>
      </c>
      <c r="G42" s="112">
        <f t="shared" si="16"/>
        <v>0</v>
      </c>
      <c r="H42" s="91">
        <f t="shared" si="15"/>
        <v>0</v>
      </c>
      <c r="I42" s="109">
        <v>0</v>
      </c>
      <c r="J42" s="141"/>
    </row>
    <row r="43" spans="1:10" ht="30" customHeight="1" x14ac:dyDescent="0.3">
      <c r="A43" s="145"/>
      <c r="B43" s="141"/>
      <c r="C43" s="134"/>
      <c r="D43" s="48" t="s">
        <v>39</v>
      </c>
      <c r="E43" s="114">
        <f>E41</f>
        <v>2.6</v>
      </c>
      <c r="F43" s="114">
        <f>F41</f>
        <v>2.6</v>
      </c>
      <c r="G43" s="114">
        <f>G41</f>
        <v>0</v>
      </c>
      <c r="H43" s="95">
        <f>H41+H42</f>
        <v>-2.6</v>
      </c>
      <c r="I43" s="116">
        <v>0</v>
      </c>
      <c r="J43" s="141"/>
    </row>
    <row r="44" spans="1:10" ht="45" customHeight="1" x14ac:dyDescent="0.3">
      <c r="A44" s="145"/>
      <c r="B44" s="141"/>
      <c r="C44" s="140" t="s">
        <v>24</v>
      </c>
      <c r="D44" s="97" t="s">
        <v>14</v>
      </c>
      <c r="E44" s="102">
        <v>1065</v>
      </c>
      <c r="F44" s="102">
        <f>E44</f>
        <v>1065</v>
      </c>
      <c r="G44" s="102">
        <v>134.4</v>
      </c>
      <c r="H44" s="102">
        <f>G44-F44</f>
        <v>-930.6</v>
      </c>
      <c r="I44" s="124">
        <f>G44/F44*100</f>
        <v>12.619718309859154</v>
      </c>
      <c r="J44" s="141"/>
    </row>
    <row r="45" spans="1:10" ht="42.6" customHeight="1" x14ac:dyDescent="0.3">
      <c r="A45" s="145"/>
      <c r="B45" s="141"/>
      <c r="C45" s="141"/>
      <c r="D45" s="96" t="s">
        <v>15</v>
      </c>
      <c r="E45" s="103">
        <v>0</v>
      </c>
      <c r="F45" s="103">
        <v>0</v>
      </c>
      <c r="G45" s="103">
        <v>0</v>
      </c>
      <c r="H45" s="102">
        <f>G45-F45</f>
        <v>0</v>
      </c>
      <c r="I45" s="124">
        <v>0</v>
      </c>
      <c r="J45" s="141"/>
    </row>
    <row r="46" spans="1:10" ht="30.6" customHeight="1" x14ac:dyDescent="0.3">
      <c r="A46" s="146"/>
      <c r="B46" s="142"/>
      <c r="C46" s="142"/>
      <c r="D46" s="101" t="s">
        <v>39</v>
      </c>
      <c r="E46" s="95">
        <f>SUM(E44:E45)</f>
        <v>1065</v>
      </c>
      <c r="F46" s="95">
        <f t="shared" ref="F46:H46" si="17">SUM(F44:F45)</f>
        <v>1065</v>
      </c>
      <c r="G46" s="95">
        <f t="shared" si="17"/>
        <v>134.4</v>
      </c>
      <c r="H46" s="95">
        <f t="shared" si="17"/>
        <v>-930.6</v>
      </c>
      <c r="I46" s="125">
        <f t="shared" ref="I46:I52" si="18">G46/F46*100</f>
        <v>12.619718309859154</v>
      </c>
      <c r="J46" s="142"/>
    </row>
    <row r="47" spans="1:10" ht="40.200000000000003" customHeight="1" x14ac:dyDescent="0.3">
      <c r="A47" s="148"/>
      <c r="B47" s="138" t="s">
        <v>48</v>
      </c>
      <c r="C47" s="132" t="s">
        <v>45</v>
      </c>
      <c r="D47" s="37" t="s">
        <v>14</v>
      </c>
      <c r="E47" s="91">
        <f>E41</f>
        <v>2.6</v>
      </c>
      <c r="F47" s="91">
        <f t="shared" ref="F47:G47" si="19">F41</f>
        <v>2.6</v>
      </c>
      <c r="G47" s="91">
        <f t="shared" si="19"/>
        <v>0</v>
      </c>
      <c r="H47" s="28">
        <f t="shared" ref="H47:H48" si="20">G47-F47</f>
        <v>-2.6</v>
      </c>
      <c r="I47" s="36">
        <v>0</v>
      </c>
      <c r="J47" s="70" t="s">
        <v>13</v>
      </c>
    </row>
    <row r="48" spans="1:10" ht="31.8" customHeight="1" x14ac:dyDescent="0.3">
      <c r="A48" s="149"/>
      <c r="B48" s="139"/>
      <c r="C48" s="133"/>
      <c r="D48" s="47" t="s">
        <v>15</v>
      </c>
      <c r="E48" s="50">
        <f>E39</f>
        <v>0</v>
      </c>
      <c r="F48" s="51">
        <f t="shared" ref="F48:G48" si="21">F39</f>
        <v>0</v>
      </c>
      <c r="G48" s="51">
        <f t="shared" si="21"/>
        <v>0</v>
      </c>
      <c r="H48" s="28">
        <f t="shared" si="20"/>
        <v>0</v>
      </c>
      <c r="I48" s="36">
        <v>0</v>
      </c>
      <c r="J48" s="52" t="s">
        <v>13</v>
      </c>
    </row>
    <row r="49" spans="1:10" ht="30" customHeight="1" x14ac:dyDescent="0.3">
      <c r="A49" s="149"/>
      <c r="B49" s="139"/>
      <c r="C49" s="134"/>
      <c r="D49" s="48" t="s">
        <v>39</v>
      </c>
      <c r="E49" s="49">
        <f>E47</f>
        <v>2.6</v>
      </c>
      <c r="F49" s="49">
        <f>F47</f>
        <v>2.6</v>
      </c>
      <c r="G49" s="49">
        <f>G47</f>
        <v>0</v>
      </c>
      <c r="H49" s="54">
        <f>H47+H48</f>
        <v>-2.6</v>
      </c>
      <c r="I49" s="60">
        <v>0</v>
      </c>
      <c r="J49" s="40" t="s">
        <v>13</v>
      </c>
    </row>
    <row r="50" spans="1:10" ht="42.6" customHeight="1" x14ac:dyDescent="0.3">
      <c r="A50" s="149"/>
      <c r="B50" s="139"/>
      <c r="C50" s="128" t="s">
        <v>24</v>
      </c>
      <c r="D50" s="7" t="s">
        <v>14</v>
      </c>
      <c r="E50" s="108">
        <f>E44</f>
        <v>1065</v>
      </c>
      <c r="F50" s="29">
        <f t="shared" ref="F50:H50" si="22">F44</f>
        <v>1065</v>
      </c>
      <c r="G50" s="29">
        <f t="shared" si="22"/>
        <v>134.4</v>
      </c>
      <c r="H50" s="29">
        <f t="shared" si="22"/>
        <v>-930.6</v>
      </c>
      <c r="I50" s="30">
        <f t="shared" si="18"/>
        <v>12.619718309859154</v>
      </c>
      <c r="J50" s="70" t="s">
        <v>13</v>
      </c>
    </row>
    <row r="51" spans="1:10" ht="37.5" customHeight="1" x14ac:dyDescent="0.3">
      <c r="A51" s="149"/>
      <c r="B51" s="139"/>
      <c r="C51" s="129"/>
      <c r="D51" s="7" t="s">
        <v>15</v>
      </c>
      <c r="E51" s="108">
        <f>E45</f>
        <v>0</v>
      </c>
      <c r="F51" s="29">
        <f t="shared" ref="F51:H51" si="23">F45</f>
        <v>0</v>
      </c>
      <c r="G51" s="29">
        <f t="shared" si="23"/>
        <v>0</v>
      </c>
      <c r="H51" s="29">
        <f t="shared" si="23"/>
        <v>0</v>
      </c>
      <c r="I51" s="30">
        <v>0</v>
      </c>
      <c r="J51" s="52" t="s">
        <v>13</v>
      </c>
    </row>
    <row r="52" spans="1:10" ht="40.5" customHeight="1" x14ac:dyDescent="0.3">
      <c r="A52" s="150"/>
      <c r="B52" s="147"/>
      <c r="C52" s="143"/>
      <c r="D52" s="55" t="s">
        <v>39</v>
      </c>
      <c r="E52" s="95">
        <f>E50+E51</f>
        <v>1065</v>
      </c>
      <c r="F52" s="54">
        <f t="shared" ref="F52:H52" si="24">F50+F51</f>
        <v>1065</v>
      </c>
      <c r="G52" s="54">
        <f t="shared" si="24"/>
        <v>134.4</v>
      </c>
      <c r="H52" s="54">
        <f t="shared" si="24"/>
        <v>-930.6</v>
      </c>
      <c r="I52" s="64">
        <f t="shared" si="18"/>
        <v>12.619718309859154</v>
      </c>
      <c r="J52" s="40" t="s">
        <v>13</v>
      </c>
    </row>
    <row r="53" spans="1:10" ht="21" customHeight="1" x14ac:dyDescent="0.3">
      <c r="A53" s="179" t="s">
        <v>50</v>
      </c>
      <c r="B53" s="179"/>
      <c r="C53" s="179"/>
      <c r="D53" s="179"/>
      <c r="E53" s="179"/>
      <c r="F53" s="179"/>
      <c r="G53" s="179"/>
      <c r="H53" s="179"/>
      <c r="I53" s="179"/>
      <c r="J53" s="179"/>
    </row>
    <row r="54" spans="1:10" ht="17.399999999999999" customHeight="1" x14ac:dyDescent="0.3">
      <c r="A54" s="130" t="s">
        <v>28</v>
      </c>
      <c r="B54" s="131"/>
      <c r="C54" s="131"/>
      <c r="D54" s="131"/>
      <c r="E54" s="131"/>
      <c r="F54" s="131"/>
      <c r="G54" s="131"/>
      <c r="H54" s="131"/>
      <c r="I54" s="131"/>
      <c r="J54" s="131"/>
    </row>
    <row r="55" spans="1:10" ht="21.6" customHeight="1" x14ac:dyDescent="0.3">
      <c r="A55" s="130" t="s">
        <v>51</v>
      </c>
      <c r="B55" s="130"/>
      <c r="C55" s="130"/>
      <c r="D55" s="130"/>
      <c r="E55" s="130"/>
      <c r="F55" s="130"/>
      <c r="G55" s="130"/>
      <c r="H55" s="130"/>
      <c r="I55" s="130"/>
      <c r="J55" s="130"/>
    </row>
    <row r="56" spans="1:10" ht="49.8" customHeight="1" x14ac:dyDescent="0.3">
      <c r="A56" s="148" t="s">
        <v>61</v>
      </c>
      <c r="B56" s="128" t="s">
        <v>29</v>
      </c>
      <c r="C56" s="128" t="s">
        <v>24</v>
      </c>
      <c r="D56" s="23" t="s">
        <v>14</v>
      </c>
      <c r="E56" s="102">
        <v>0</v>
      </c>
      <c r="F56" s="102">
        <v>0</v>
      </c>
      <c r="G56" s="102">
        <v>0</v>
      </c>
      <c r="H56" s="30">
        <f>G56-F56</f>
        <v>0</v>
      </c>
      <c r="I56" s="24">
        <v>0</v>
      </c>
      <c r="J56" s="135"/>
    </row>
    <row r="57" spans="1:10" ht="35.4" customHeight="1" x14ac:dyDescent="0.3">
      <c r="A57" s="149"/>
      <c r="B57" s="129"/>
      <c r="C57" s="129"/>
      <c r="D57" s="7" t="s">
        <v>15</v>
      </c>
      <c r="E57" s="108">
        <v>0</v>
      </c>
      <c r="F57" s="108">
        <v>0</v>
      </c>
      <c r="G57" s="108">
        <v>0</v>
      </c>
      <c r="H57" s="30">
        <f t="shared" ref="H57:H64" si="25">G57-F57</f>
        <v>0</v>
      </c>
      <c r="I57" s="24">
        <v>0</v>
      </c>
      <c r="J57" s="136"/>
    </row>
    <row r="58" spans="1:10" ht="34.200000000000003" customHeight="1" x14ac:dyDescent="0.3">
      <c r="A58" s="150"/>
      <c r="B58" s="143"/>
      <c r="C58" s="143"/>
      <c r="D58" s="55" t="s">
        <v>39</v>
      </c>
      <c r="E58" s="54">
        <f>SUM(E56:E57)</f>
        <v>0</v>
      </c>
      <c r="F58" s="54">
        <f t="shared" ref="F58:G58" si="26">SUM(F56:F57)</f>
        <v>0</v>
      </c>
      <c r="G58" s="54">
        <f t="shared" si="26"/>
        <v>0</v>
      </c>
      <c r="H58" s="64">
        <f t="shared" si="25"/>
        <v>0</v>
      </c>
      <c r="I58" s="65">
        <v>0</v>
      </c>
      <c r="J58" s="137"/>
    </row>
    <row r="59" spans="1:10" ht="39.6" x14ac:dyDescent="0.3">
      <c r="A59" s="138"/>
      <c r="B59" s="138" t="s">
        <v>53</v>
      </c>
      <c r="C59" s="128" t="s">
        <v>24</v>
      </c>
      <c r="D59" s="7" t="s">
        <v>14</v>
      </c>
      <c r="E59" s="29">
        <f>E56</f>
        <v>0</v>
      </c>
      <c r="F59" s="29">
        <f>E59</f>
        <v>0</v>
      </c>
      <c r="G59" s="29">
        <f>G56</f>
        <v>0</v>
      </c>
      <c r="H59" s="30">
        <f t="shared" si="25"/>
        <v>0</v>
      </c>
      <c r="I59" s="24">
        <v>0</v>
      </c>
      <c r="J59" s="17"/>
    </row>
    <row r="60" spans="1:10" ht="32.4" customHeight="1" x14ac:dyDescent="0.3">
      <c r="A60" s="139"/>
      <c r="B60" s="139"/>
      <c r="C60" s="129"/>
      <c r="D60" s="7" t="s">
        <v>15</v>
      </c>
      <c r="E60" s="29">
        <f>E57</f>
        <v>0</v>
      </c>
      <c r="F60" s="29">
        <f>F57</f>
        <v>0</v>
      </c>
      <c r="G60" s="29">
        <f>G57</f>
        <v>0</v>
      </c>
      <c r="H60" s="30">
        <f t="shared" si="25"/>
        <v>0</v>
      </c>
      <c r="I60" s="24">
        <v>0</v>
      </c>
      <c r="J60" s="17" t="s">
        <v>13</v>
      </c>
    </row>
    <row r="61" spans="1:10" ht="28.2" customHeight="1" thickBot="1" x14ac:dyDescent="0.35">
      <c r="A61" s="139"/>
      <c r="B61" s="139"/>
      <c r="C61" s="129"/>
      <c r="D61" s="58" t="s">
        <v>39</v>
      </c>
      <c r="E61" s="104">
        <f>E59+E60</f>
        <v>0</v>
      </c>
      <c r="F61" s="104">
        <f t="shared" ref="F61:G61" si="27">F59+F60</f>
        <v>0</v>
      </c>
      <c r="G61" s="104">
        <f t="shared" si="27"/>
        <v>0</v>
      </c>
      <c r="H61" s="82">
        <f t="shared" si="25"/>
        <v>0</v>
      </c>
      <c r="I61" s="66">
        <v>0</v>
      </c>
      <c r="J61" s="41"/>
    </row>
    <row r="62" spans="1:10" ht="34.200000000000003" customHeight="1" thickBot="1" x14ac:dyDescent="0.35">
      <c r="A62" s="174" t="s">
        <v>20</v>
      </c>
      <c r="B62" s="175"/>
      <c r="C62" s="175"/>
      <c r="D62" s="56" t="s">
        <v>38</v>
      </c>
      <c r="E62" s="105">
        <f>E63+E64</f>
        <v>102975.2</v>
      </c>
      <c r="F62" s="105">
        <f t="shared" ref="F62:G62" si="28">F63+F64</f>
        <v>103055.2</v>
      </c>
      <c r="G62" s="39">
        <f t="shared" si="28"/>
        <v>20120.400000000001</v>
      </c>
      <c r="H62" s="84">
        <f t="shared" si="25"/>
        <v>-82934.799999999988</v>
      </c>
      <c r="I62" s="68">
        <f t="shared" ref="I62:I64" si="29">G62/F62*100</f>
        <v>19.523905635038311</v>
      </c>
      <c r="J62" s="61" t="s">
        <v>13</v>
      </c>
    </row>
    <row r="63" spans="1:10" s="10" customFormat="1" ht="43.2" customHeight="1" thickBot="1" x14ac:dyDescent="0.35">
      <c r="A63" s="176"/>
      <c r="B63" s="167"/>
      <c r="C63" s="167"/>
      <c r="D63" s="57" t="s">
        <v>14</v>
      </c>
      <c r="E63" s="15">
        <f>E33+E36+E50+E59+E47</f>
        <v>62243</v>
      </c>
      <c r="F63" s="15">
        <f t="shared" ref="F63:G63" si="30">F33+F36+F50+F59+F47</f>
        <v>62243</v>
      </c>
      <c r="G63" s="15">
        <f t="shared" si="30"/>
        <v>134.4</v>
      </c>
      <c r="H63" s="39">
        <f t="shared" si="25"/>
        <v>-62108.6</v>
      </c>
      <c r="I63" s="69">
        <f t="shared" si="29"/>
        <v>0.21592789550632202</v>
      </c>
      <c r="J63" s="62" t="s">
        <v>13</v>
      </c>
    </row>
    <row r="64" spans="1:10" s="10" customFormat="1" ht="29.4" customHeight="1" thickBot="1" x14ac:dyDescent="0.35">
      <c r="A64" s="177"/>
      <c r="B64" s="178"/>
      <c r="C64" s="178"/>
      <c r="D64" s="59" t="s">
        <v>15</v>
      </c>
      <c r="E64" s="15">
        <f>E34+E37+E51+E60</f>
        <v>40732.199999999997</v>
      </c>
      <c r="F64" s="15">
        <f>F34+F37+F51+F60</f>
        <v>40812.199999999997</v>
      </c>
      <c r="G64" s="15">
        <f>G34+G37+G51+G60</f>
        <v>19986</v>
      </c>
      <c r="H64" s="83">
        <f t="shared" si="25"/>
        <v>-20826.199999999997</v>
      </c>
      <c r="I64" s="67">
        <f t="shared" si="29"/>
        <v>48.970650932809313</v>
      </c>
      <c r="J64" s="43" t="s">
        <v>13</v>
      </c>
    </row>
    <row r="65" spans="1:10" s="10" customFormat="1" x14ac:dyDescent="0.3">
      <c r="A65" s="160" t="s">
        <v>16</v>
      </c>
      <c r="B65" s="160"/>
      <c r="C65" s="160"/>
      <c r="D65" s="160"/>
      <c r="E65" s="160"/>
      <c r="F65" s="160"/>
      <c r="G65" s="160"/>
      <c r="H65" s="160"/>
      <c r="I65" s="160"/>
      <c r="J65" s="160"/>
    </row>
    <row r="66" spans="1:10" s="10" customFormat="1" ht="43.5" customHeight="1" x14ac:dyDescent="0.3">
      <c r="A66" s="132" t="s">
        <v>54</v>
      </c>
      <c r="B66" s="193"/>
      <c r="C66" s="194"/>
      <c r="D66" s="73" t="s">
        <v>14</v>
      </c>
      <c r="E66" s="74">
        <f>E56</f>
        <v>0</v>
      </c>
      <c r="F66" s="74">
        <f t="shared" ref="F66:G66" si="31">F56</f>
        <v>0</v>
      </c>
      <c r="G66" s="74">
        <f t="shared" si="31"/>
        <v>0</v>
      </c>
      <c r="H66" s="106">
        <f>G66-F66</f>
        <v>0</v>
      </c>
      <c r="I66" s="74">
        <v>0</v>
      </c>
      <c r="J66" s="75" t="s">
        <v>13</v>
      </c>
    </row>
    <row r="67" spans="1:10" s="10" customFormat="1" ht="28.2" customHeight="1" x14ac:dyDescent="0.3">
      <c r="A67" s="133"/>
      <c r="B67" s="185"/>
      <c r="C67" s="186"/>
      <c r="D67" s="98" t="s">
        <v>15</v>
      </c>
      <c r="E67" s="11">
        <f>E57</f>
        <v>0</v>
      </c>
      <c r="F67" s="11">
        <f t="shared" ref="F67:G67" si="32">F57</f>
        <v>0</v>
      </c>
      <c r="G67" s="11">
        <f t="shared" si="32"/>
        <v>0</v>
      </c>
      <c r="H67" s="106">
        <f t="shared" ref="H67:H68" si="33">G67-F67</f>
        <v>0</v>
      </c>
      <c r="I67" s="11">
        <v>0</v>
      </c>
      <c r="J67" s="76"/>
    </row>
    <row r="68" spans="1:10" s="34" customFormat="1" ht="28.2" customHeight="1" x14ac:dyDescent="0.3">
      <c r="A68" s="170"/>
      <c r="B68" s="188"/>
      <c r="C68" s="189"/>
      <c r="D68" s="31" t="s">
        <v>39</v>
      </c>
      <c r="E68" s="32">
        <f>E66+E67</f>
        <v>0</v>
      </c>
      <c r="F68" s="32">
        <f t="shared" ref="F68:G68" si="34">F66+F67</f>
        <v>0</v>
      </c>
      <c r="G68" s="32">
        <f t="shared" si="34"/>
        <v>0</v>
      </c>
      <c r="H68" s="107">
        <f t="shared" si="33"/>
        <v>0</v>
      </c>
      <c r="I68" s="32">
        <v>0</v>
      </c>
      <c r="J68" s="77" t="s">
        <v>13</v>
      </c>
    </row>
    <row r="69" spans="1:10" s="10" customFormat="1" ht="13.2" customHeight="1" x14ac:dyDescent="0.3">
      <c r="A69" s="195" t="s">
        <v>16</v>
      </c>
      <c r="B69" s="196"/>
      <c r="C69" s="196"/>
      <c r="D69" s="196"/>
      <c r="E69" s="196"/>
      <c r="F69" s="196"/>
      <c r="G69" s="196"/>
      <c r="H69" s="196"/>
      <c r="I69" s="196"/>
      <c r="J69" s="197"/>
    </row>
    <row r="70" spans="1:10" s="10" customFormat="1" ht="41.25" customHeight="1" x14ac:dyDescent="0.3">
      <c r="A70" s="184" t="s">
        <v>30</v>
      </c>
      <c r="B70" s="185"/>
      <c r="C70" s="186"/>
      <c r="D70" s="37" t="s">
        <v>14</v>
      </c>
      <c r="E70" s="71">
        <f t="shared" ref="E70:G71" si="35">E36+E50+E59</f>
        <v>62240.4</v>
      </c>
      <c r="F70" s="71">
        <f t="shared" si="35"/>
        <v>62240.4</v>
      </c>
      <c r="G70" s="71">
        <f t="shared" si="35"/>
        <v>134.4</v>
      </c>
      <c r="H70" s="71">
        <f>G70-F70</f>
        <v>-62106</v>
      </c>
      <c r="I70" s="71">
        <f t="shared" ref="I70:I75" si="36">G70/F70*100</f>
        <v>0.21593691557252204</v>
      </c>
      <c r="J70" s="72" t="s">
        <v>13</v>
      </c>
    </row>
    <row r="71" spans="1:10" s="10" customFormat="1" ht="37.5" customHeight="1" x14ac:dyDescent="0.3">
      <c r="A71" s="184"/>
      <c r="B71" s="185"/>
      <c r="C71" s="186"/>
      <c r="D71" s="98" t="s">
        <v>15</v>
      </c>
      <c r="E71" s="71">
        <f t="shared" si="35"/>
        <v>8132.2</v>
      </c>
      <c r="F71" s="71">
        <f t="shared" si="35"/>
        <v>8212.2000000000007</v>
      </c>
      <c r="G71" s="71">
        <f t="shared" si="35"/>
        <v>748</v>
      </c>
      <c r="H71" s="71">
        <f t="shared" ref="H71:H75" si="37">G71-F71</f>
        <v>-7464.2000000000007</v>
      </c>
      <c r="I71" s="11">
        <f>G71/F71*100</f>
        <v>9.1083996980102757</v>
      </c>
      <c r="J71" s="16"/>
    </row>
    <row r="72" spans="1:10" s="34" customFormat="1" ht="35.25" customHeight="1" x14ac:dyDescent="0.3">
      <c r="A72" s="187"/>
      <c r="B72" s="188"/>
      <c r="C72" s="189"/>
      <c r="D72" s="31" t="s">
        <v>18</v>
      </c>
      <c r="E72" s="32">
        <f>E70+E71</f>
        <v>70372.600000000006</v>
      </c>
      <c r="F72" s="32">
        <f>F70+F71</f>
        <v>70452.600000000006</v>
      </c>
      <c r="G72" s="32">
        <f>G70+G71</f>
        <v>882.4</v>
      </c>
      <c r="H72" s="85">
        <f t="shared" si="37"/>
        <v>-69570.200000000012</v>
      </c>
      <c r="I72" s="32">
        <f t="shared" si="36"/>
        <v>1.2524732941012822</v>
      </c>
      <c r="J72" s="33" t="s">
        <v>13</v>
      </c>
    </row>
    <row r="73" spans="1:10" s="10" customFormat="1" ht="43.2" customHeight="1" x14ac:dyDescent="0.3">
      <c r="A73" s="190" t="s">
        <v>34</v>
      </c>
      <c r="B73" s="191"/>
      <c r="C73" s="192"/>
      <c r="D73" s="98" t="s">
        <v>14</v>
      </c>
      <c r="E73" s="11">
        <f>E47</f>
        <v>2.6</v>
      </c>
      <c r="F73" s="11">
        <f t="shared" ref="F73:H73" si="38">F47</f>
        <v>2.6</v>
      </c>
      <c r="G73" s="11">
        <f t="shared" si="38"/>
        <v>0</v>
      </c>
      <c r="H73" s="11">
        <f t="shared" si="38"/>
        <v>-2.6</v>
      </c>
      <c r="I73" s="11">
        <v>0</v>
      </c>
      <c r="J73" s="16" t="s">
        <v>13</v>
      </c>
    </row>
    <row r="74" spans="1:10" s="10" customFormat="1" ht="39" customHeight="1" x14ac:dyDescent="0.3">
      <c r="A74" s="184"/>
      <c r="B74" s="185"/>
      <c r="C74" s="186"/>
      <c r="D74" s="98" t="s">
        <v>15</v>
      </c>
      <c r="E74" s="11">
        <f>E34</f>
        <v>32600</v>
      </c>
      <c r="F74" s="11">
        <f>E74</f>
        <v>32600</v>
      </c>
      <c r="G74" s="11">
        <f>G34</f>
        <v>19238</v>
      </c>
      <c r="H74" s="71">
        <f t="shared" si="37"/>
        <v>-13362</v>
      </c>
      <c r="I74" s="11">
        <f t="shared" si="36"/>
        <v>59.012269938650306</v>
      </c>
      <c r="J74" s="16" t="s">
        <v>13</v>
      </c>
    </row>
    <row r="75" spans="1:10" s="34" customFormat="1" ht="31.5" customHeight="1" x14ac:dyDescent="0.3">
      <c r="A75" s="187"/>
      <c r="B75" s="188"/>
      <c r="C75" s="189"/>
      <c r="D75" s="31" t="s">
        <v>18</v>
      </c>
      <c r="E75" s="32">
        <f>E73+E74</f>
        <v>32602.6</v>
      </c>
      <c r="F75" s="32">
        <f t="shared" ref="F75:G75" si="39">F73+F74</f>
        <v>32602.6</v>
      </c>
      <c r="G75" s="32">
        <f t="shared" si="39"/>
        <v>19238</v>
      </c>
      <c r="H75" s="85">
        <f t="shared" si="37"/>
        <v>-13364.599999999999</v>
      </c>
      <c r="I75" s="32">
        <f t="shared" si="36"/>
        <v>59.007563813928954</v>
      </c>
      <c r="J75" s="33" t="s">
        <v>13</v>
      </c>
    </row>
    <row r="76" spans="1:10" ht="15.6" x14ac:dyDescent="0.3">
      <c r="A76" s="2" t="s">
        <v>17</v>
      </c>
      <c r="B76" s="18"/>
      <c r="C76" s="18"/>
      <c r="D76" s="19"/>
      <c r="E76" s="35"/>
      <c r="F76" s="18"/>
      <c r="G76" s="18"/>
      <c r="H76" s="18"/>
      <c r="I76" s="18"/>
      <c r="J76" s="18"/>
    </row>
    <row r="77" spans="1:10" ht="22.2" customHeight="1" x14ac:dyDescent="0.3">
      <c r="A77" s="2"/>
      <c r="B77" s="18"/>
      <c r="C77" s="18"/>
      <c r="D77" s="19"/>
      <c r="E77" s="35"/>
      <c r="F77" s="18"/>
      <c r="G77" s="18"/>
      <c r="H77" s="18"/>
      <c r="I77" s="18"/>
      <c r="J77" s="18"/>
    </row>
    <row r="78" spans="1:10" ht="37.799999999999997" customHeight="1" x14ac:dyDescent="0.3">
      <c r="A78" s="4" t="s">
        <v>36</v>
      </c>
      <c r="B78" s="18"/>
      <c r="C78" s="18"/>
      <c r="D78" s="19"/>
      <c r="E78" s="18"/>
      <c r="F78" s="18"/>
      <c r="G78" s="18"/>
      <c r="H78" s="18"/>
      <c r="I78" s="18"/>
      <c r="J78" s="18"/>
    </row>
    <row r="79" spans="1:10" ht="10.199999999999999" customHeight="1" x14ac:dyDescent="0.3">
      <c r="A79" s="3" t="s">
        <v>32</v>
      </c>
      <c r="B79" s="18"/>
      <c r="C79" s="18"/>
      <c r="D79" s="19"/>
      <c r="E79" s="18"/>
      <c r="F79" s="18"/>
      <c r="G79" s="18"/>
      <c r="H79" s="18"/>
      <c r="I79" s="18"/>
      <c r="J79" s="18"/>
    </row>
    <row r="80" spans="1:10" ht="24.6" customHeight="1" x14ac:dyDescent="0.3">
      <c r="A80" s="180"/>
      <c r="B80" s="157"/>
      <c r="C80" s="157"/>
      <c r="D80" s="157"/>
      <c r="E80" s="157"/>
      <c r="F80" s="157"/>
      <c r="G80" s="157"/>
      <c r="H80" s="18"/>
      <c r="I80" s="18"/>
      <c r="J80" s="18"/>
    </row>
    <row r="81" spans="1:10" ht="44.25" customHeight="1" x14ac:dyDescent="0.3">
      <c r="A81" s="4" t="s">
        <v>37</v>
      </c>
      <c r="B81" s="18"/>
      <c r="C81" s="18"/>
      <c r="D81" s="19"/>
      <c r="E81" s="18"/>
      <c r="F81" s="18"/>
      <c r="G81" s="18"/>
      <c r="H81" s="18"/>
      <c r="I81" s="18"/>
      <c r="J81" s="18"/>
    </row>
    <row r="82" spans="1:10" x14ac:dyDescent="0.3">
      <c r="A82" s="3" t="s">
        <v>33</v>
      </c>
      <c r="B82" s="18"/>
      <c r="C82" s="18"/>
      <c r="D82" s="19"/>
      <c r="E82" s="18"/>
      <c r="F82" s="18"/>
      <c r="G82" s="18"/>
      <c r="H82" s="18"/>
      <c r="I82" s="18"/>
      <c r="J82" s="18"/>
    </row>
    <row r="83" spans="1:10" x14ac:dyDescent="0.3">
      <c r="A83" s="156" t="s">
        <v>31</v>
      </c>
      <c r="B83" s="157"/>
      <c r="C83" s="157"/>
      <c r="D83" s="157"/>
      <c r="E83" s="157"/>
      <c r="F83" s="157"/>
      <c r="G83" s="18"/>
      <c r="H83" s="18"/>
      <c r="I83" s="18"/>
      <c r="J83" s="18"/>
    </row>
    <row r="84" spans="1:10" x14ac:dyDescent="0.3">
      <c r="A84" s="26"/>
      <c r="B84" s="25"/>
      <c r="C84" s="25"/>
      <c r="D84" s="25"/>
      <c r="E84" s="25"/>
      <c r="F84" s="25"/>
      <c r="G84" s="18"/>
      <c r="H84" s="18"/>
      <c r="I84" s="18"/>
      <c r="J84" s="18"/>
    </row>
    <row r="85" spans="1:10" x14ac:dyDescent="0.3">
      <c r="A85" s="5"/>
      <c r="B85" s="18"/>
      <c r="C85" s="18"/>
      <c r="D85" s="19"/>
      <c r="E85" s="18"/>
      <c r="F85" s="18"/>
      <c r="G85" s="18"/>
      <c r="H85" s="18"/>
      <c r="I85" s="18"/>
      <c r="J85" s="18"/>
    </row>
    <row r="86" spans="1:10" x14ac:dyDescent="0.3">
      <c r="A86" s="6" t="s">
        <v>64</v>
      </c>
      <c r="B86" s="18"/>
      <c r="C86" s="18"/>
      <c r="D86" s="19"/>
      <c r="E86" s="18"/>
      <c r="F86" s="18"/>
      <c r="G86" s="18"/>
      <c r="H86" s="18"/>
      <c r="I86" s="18"/>
      <c r="J86" s="18"/>
    </row>
    <row r="87" spans="1:10" x14ac:dyDescent="0.3">
      <c r="A87" s="18"/>
      <c r="B87" s="18"/>
      <c r="C87" s="18"/>
      <c r="D87" s="19"/>
      <c r="E87" s="18"/>
      <c r="F87" s="18"/>
      <c r="G87" s="18"/>
      <c r="H87" s="18"/>
      <c r="I87" s="18"/>
      <c r="J87" s="18"/>
    </row>
    <row r="88" spans="1:10" x14ac:dyDescent="0.3">
      <c r="A88" s="18"/>
      <c r="B88" s="18"/>
      <c r="C88" s="18"/>
      <c r="D88" s="19"/>
      <c r="E88" s="18"/>
      <c r="F88" s="18"/>
      <c r="G88" s="18"/>
      <c r="H88" s="18"/>
      <c r="I88" s="18"/>
      <c r="J88" s="18"/>
    </row>
    <row r="89" spans="1:10" x14ac:dyDescent="0.3">
      <c r="A89" s="18"/>
      <c r="B89" s="18"/>
      <c r="C89" s="18"/>
      <c r="D89" s="19"/>
      <c r="E89" s="18"/>
      <c r="F89" s="18"/>
      <c r="G89" s="18"/>
      <c r="H89" s="18"/>
      <c r="I89" s="18"/>
      <c r="J89" s="18"/>
    </row>
  </sheetData>
  <mergeCells count="70"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  <mergeCell ref="A80:G80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A83:F83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A1:J1"/>
    <mergeCell ref="A2:J2"/>
    <mergeCell ref="A6:D6"/>
    <mergeCell ref="A8:D8"/>
    <mergeCell ref="A5:D5"/>
    <mergeCell ref="A7:D7"/>
    <mergeCell ref="D3:I3"/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2018-07-09T11:31:35Z</dcterms:modified>
</cp:coreProperties>
</file>